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SALUD MENTAL\Desktop\CAROLINA\PTS\PTS 2024\Envio planeación\"/>
    </mc:Choice>
  </mc:AlternateContent>
  <xr:revisionPtr revIDLastSave="0" documentId="13_ncr:1_{18318124-E839-4579-AA5F-7C95CABA29E0}" xr6:coauthVersionLast="47" xr6:coauthVersionMax="47" xr10:uidLastSave="{00000000-0000-0000-0000-000000000000}"/>
  <bookViews>
    <workbookView xWindow="-120" yWindow="-120" windowWidth="29040" windowHeight="15840" activeTab="2" xr2:uid="{00000000-000D-0000-FFFF-FFFF00000000}"/>
  </bookViews>
  <sheets>
    <sheet name="INSTRUCTIVO" sheetId="8" r:id="rId1"/>
    <sheet name="PRIORIZACION DE PROBLEMAS Y NEC" sheetId="1" r:id="rId2"/>
    <sheet name="COMPONENTE ESTRATEGICO PTS" sheetId="2" r:id="rId3"/>
    <sheet name="CIPS PTS" sheetId="9" r:id="rId4"/>
  </sheets>
  <definedNames>
    <definedName name="_xlnm._FilterDatabase" localSheetId="3" hidden="1">'CIPS PTS'!$A$3:$K$38</definedName>
    <definedName name="_xlnm._FilterDatabase" localSheetId="2" hidden="1">'COMPONENTE ESTRATEGICO PTS'!$A$3:$U$37</definedName>
    <definedName name="_xlnm.Print_Area" localSheetId="2">'COMPONENTE ESTRATEGICO PTS'!$A$1:$U$37</definedName>
    <definedName name="_xlnm.Print_Area" localSheetId="1">'PRIORIZACION DE PROBLEMAS Y NEC'!$A$3:$C$17</definedName>
  </definedNames>
  <calcPr calcId="191029"/>
</workbook>
</file>

<file path=xl/calcChain.xml><?xml version="1.0" encoding="utf-8"?>
<calcChain xmlns="http://schemas.openxmlformats.org/spreadsheetml/2006/main">
  <c r="F38" i="9" l="1"/>
  <c r="E38"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4" i="9"/>
  <c r="G8" i="9"/>
  <c r="H8" i="9"/>
  <c r="I8" i="9"/>
  <c r="G12" i="9"/>
  <c r="H12" i="9"/>
  <c r="I12" i="9"/>
  <c r="G13" i="9"/>
  <c r="H13" i="9"/>
  <c r="I13" i="9"/>
  <c r="G16" i="9"/>
  <c r="H16" i="9"/>
  <c r="I16" i="9"/>
  <c r="H33" i="9"/>
  <c r="I33" i="9"/>
  <c r="H38" i="9" l="1"/>
  <c r="I38" i="9"/>
  <c r="G3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 TRANSMISIBLES</author>
  </authors>
  <commentList>
    <comment ref="P15" authorId="0" shapeId="0" xr:uid="{F047573F-2551-4781-B9B9-7D014EC6621A}">
      <text>
        <r>
          <rPr>
            <b/>
            <sz val="9"/>
            <color indexed="81"/>
            <rFont val="Tahoma"/>
            <family val="2"/>
          </rPr>
          <t>NO TRANSMISIBLES:</t>
        </r>
        <r>
          <rPr>
            <sz val="9"/>
            <color indexed="81"/>
            <rFont val="Tahoma"/>
            <family val="2"/>
          </rPr>
          <t xml:space="preserve">
linea base cuatrienio</t>
        </r>
      </text>
    </comment>
    <comment ref="P23" authorId="0" shapeId="0" xr:uid="{59EA5823-8129-4C8C-98CA-14B2E3A04D30}">
      <text>
        <r>
          <rPr>
            <b/>
            <sz val="9"/>
            <color indexed="81"/>
            <rFont val="Tahoma"/>
            <family val="2"/>
          </rPr>
          <t>NO TRANSMISIBLES: linea base cuatrienio</t>
        </r>
      </text>
    </comment>
    <comment ref="P26" authorId="0" shapeId="0" xr:uid="{ECEBE429-7EA3-4696-9A27-E1E321F60782}">
      <text>
        <r>
          <rPr>
            <b/>
            <sz val="9"/>
            <color indexed="81"/>
            <rFont val="Tahoma"/>
            <family val="2"/>
          </rPr>
          <t>NO TRANSMISIBLES:</t>
        </r>
        <r>
          <rPr>
            <sz val="9"/>
            <color indexed="81"/>
            <rFont val="Tahoma"/>
            <family val="2"/>
          </rPr>
          <t xml:space="preserve">
linea base cuatrienio</t>
        </r>
      </text>
    </comment>
    <comment ref="P27" authorId="0" shapeId="0" xr:uid="{540C5432-7661-456B-8827-5904E44BE203}">
      <text>
        <r>
          <rPr>
            <b/>
            <sz val="9"/>
            <color indexed="81"/>
            <rFont val="Tahoma"/>
            <family val="2"/>
          </rPr>
          <t>NO TRANSMISIBLES:</t>
        </r>
        <r>
          <rPr>
            <sz val="9"/>
            <color indexed="81"/>
            <rFont val="Tahoma"/>
            <family val="2"/>
          </rPr>
          <t xml:space="preserve">
linea base cuatrienio</t>
        </r>
      </text>
    </comment>
    <comment ref="P31" authorId="0" shapeId="0" xr:uid="{5B66A59C-5E0D-4E33-AE4C-66F672F564DD}">
      <text>
        <r>
          <rPr>
            <b/>
            <sz val="9"/>
            <color indexed="81"/>
            <rFont val="Tahoma"/>
            <family val="2"/>
          </rPr>
          <t>NO TRANSMISIBLES:</t>
        </r>
        <r>
          <rPr>
            <sz val="9"/>
            <color indexed="81"/>
            <rFont val="Tahoma"/>
            <family val="2"/>
          </rPr>
          <t xml:space="preserve">
linea base de cuatrienio</t>
        </r>
      </text>
    </comment>
  </commentList>
</comments>
</file>

<file path=xl/sharedStrings.xml><?xml version="1.0" encoding="utf-8"?>
<sst xmlns="http://schemas.openxmlformats.org/spreadsheetml/2006/main" count="850" uniqueCount="375">
  <si>
    <t xml:space="preserve">I. PRIORIZACIÓN </t>
  </si>
  <si>
    <t>II:COMPONENTE ESTRÁTEGICO</t>
  </si>
  <si>
    <t xml:space="preserve">1. Descripcion del problema  o  necesidad en salud: Describa  aquellas condiciones o situaciones que generan inequidades sociosanitarias en las poblaciones de su territorio y tienen su origen en procesos de orden económico, político, cultural y socioambiental. </t>
  </si>
  <si>
    <t xml:space="preserve">3. Propuesta de respuesta y recomendación: Defina las posibilidades de respuestas a las problematicas identificadas, teniendo en cuenta los  recurso económicos, técnicos, humanos, tecnológicos, entre otros.  Tenga en cuenta que las propuestas de respuesta deben contribuir al logro de los objetivos específicos  de cada uno de ejes estrátegicos del PDSP 2022-2031.  </t>
  </si>
  <si>
    <t xml:space="preserve">2. Priorización en salud:  Seleccione los problemas o necesidades en salud, a partir de los siguientes criterios: Magnitud, pertinencia social e intercultural, trascendencia y capacidad de intervención. (Consultar la guía conceptual y metodologica del ASIS). </t>
  </si>
  <si>
    <t xml:space="preserve">PLAN TERRITORIAL DE SALUD </t>
  </si>
  <si>
    <t xml:space="preserve">12. Visión compartida en salud del territorio:  Defina el horizonte de trabajo que debe lograrse a  corto, mediano  y largo plazo para movilizar a los diferentes actores y sectores, para superar las inequidades en salud  y afectar de manera positiva los determinantes sociales de la salud. </t>
  </si>
  <si>
    <t xml:space="preserve">13. Objetivos Estratégicos del Plan Territorial de Salud: Definir los objetivos estrátegicos del PTS en coherencia con la visión de salud del territorio. </t>
  </si>
  <si>
    <t xml:space="preserve">15. Metas Estratégicas del Plan Territorial de Salud: Definir las metas  del PTS en copherencia con la visión y los objetivos estrategicos. </t>
  </si>
  <si>
    <t xml:space="preserve">1. Descripción del problema o núcleo inequidad </t>
  </si>
  <si>
    <t xml:space="preserve">2. Priorización en salud </t>
  </si>
  <si>
    <t>3. Propuesta de respuestas y recomendaciones</t>
  </si>
  <si>
    <t>15. Metas Estratégicas del Plan Territorial de Salud:</t>
  </si>
  <si>
    <t xml:space="preserve">14. Estrategía PTS: Defina las estrategias de acuerdo con la vision y los objetivos estrategicos del PTS. </t>
  </si>
  <si>
    <t>12. Visión compartida en salud del territorio</t>
  </si>
  <si>
    <t>13. Objetivos Estratégicos del Plan Territorial de Salud</t>
  </si>
  <si>
    <t>14. Estrategia PTS</t>
  </si>
  <si>
    <t>III. COMPONENTE PLURIANUAL DE INVERSION DE SALUD DEL PTS</t>
  </si>
  <si>
    <t>IV. COMPONENTE OPERATIVO ANUAL Y DE INVERSIONES EN SALUD DEL PTS</t>
  </si>
  <si>
    <t xml:space="preserve">V. PLAN DE ACCIÓN EN SALUD </t>
  </si>
  <si>
    <t xml:space="preserve">DIRECCION DE EPIDEMIOLOGÍA Y DEMOGRAFIA-GRUPO DE PLANEACION DE SALUD PÚBLICA </t>
  </si>
  <si>
    <t>PDSP 2022-2031</t>
  </si>
  <si>
    <t>INSTRUCTIVO  "PLANEACION INTEGRAL PARA LA SALUD" -PTS</t>
  </si>
  <si>
    <t xml:space="preserve">A continuación se presentan las instrucciones para el diligenciamiento de cada una de las matrices para el proceso de Planeación Integral para la salud pública-PTS </t>
  </si>
  <si>
    <t>COMPONENTE DE INVERSIÓN PLURIANUAL  DEL PTS</t>
  </si>
  <si>
    <t xml:space="preserve">PRIORIZACION DE PROBLEMAS Y NECESIDADES EN SALUD </t>
  </si>
  <si>
    <t xml:space="preserve">4.Transformación esperada del territorio: </t>
  </si>
  <si>
    <t>4.  Transformación esperada del territorio:  Registre las propuestas de respuesta y recomendaciones establecidas en la priorización de problemas y necesidades (paso No. 3)</t>
  </si>
  <si>
    <t xml:space="preserve">5. Eje estrátegico del PDSP 2022-2031:  De acuerdo con la respuesta y o recomendación establecida, seleccione el eje estrategico del PDSP 2022-2031 respectivo. </t>
  </si>
  <si>
    <t xml:space="preserve">6. Objetivo del Eje estrátegico del PDSP 2022-2031 : De acuerdo al eje estrategico del PDSP 2022-2031, seleccione el objetivo correspondiente. </t>
  </si>
  <si>
    <t xml:space="preserve">7.  Resultados esperados del PDSP 2022-2031: De acuerdo al Eje estrátegico del PDSP 2022-2031, seleccione el resultado esperado correspondiente, el cual debe ser coherente con la respuesta y/o recomendación establecida. </t>
  </si>
  <si>
    <t>8. Estrategias: De acuerdo con la respuesta y/o recomendación, el eje estrátegico y el resultado esperado del PDSP 2022-2031, defina las estrategias a desarrollar.  Pueden incorporarse estrategías planteadas desde el territorio.</t>
  </si>
  <si>
    <t xml:space="preserve">9. Metas Estratégicas por Eje del PDSP 2022-2031: De acuerdo con los  Ejes estrátegicos del PDSP 2022-2031, defina las metas estrategicas correspondientes. </t>
  </si>
  <si>
    <t>10. Pilares del Modelo de Salud Preventivo y Predictivo: De acuerdo con la respuesta y o recomendación establecida anteriormente, seleccione el pilar del modelo de salud preventivo y predictivo correspondiente. ( Consultar el anexo 1. Relación PDSP 2022-2031 con el Modelo de salud preventivo y resolutivo).</t>
  </si>
  <si>
    <t>11. Componente del Modelo de Salud Preventivo y Predictivo:  De acuerdo con el pilar definido seleccione el componente correspondiente del Modelo de salud preventivo y predictivo. (Consultar el anexo 1. Relación PDSP 2022-2031 con el Modelo de salud preventivo y resolutivo).</t>
  </si>
  <si>
    <t>5. Ejes Estratégicos del PDSP 2022-2031.</t>
  </si>
  <si>
    <t xml:space="preserve"> 6. Objetivo por Eje Estratégico del PDSP 2022-2031.</t>
  </si>
  <si>
    <t>7. Resultados esperados por Eje Estratégico del PDSP 2022-2031.</t>
  </si>
  <si>
    <t>8.Estrategias por resultados esperados.</t>
  </si>
  <si>
    <t>9. Metas Estratégicas por Eje del PDSP 2022-2031</t>
  </si>
  <si>
    <t xml:space="preserve">10. Pilares del Modelo de salud Preventivo y Predictivo </t>
  </si>
  <si>
    <t>11. Componente del Modelo de Salud Preventivo y Predictivo</t>
  </si>
  <si>
    <t>16. Indicador de meta Estratégica PTS</t>
  </si>
  <si>
    <t>18. Valor Esperado Cuatrienio</t>
  </si>
  <si>
    <t>19. Valor Esperado Año 1</t>
  </si>
  <si>
    <t>20. Valor Esperado Año 2</t>
  </si>
  <si>
    <t>21. Valor Esperado Año  3</t>
  </si>
  <si>
    <t>22. Valor Esperado Año 4</t>
  </si>
  <si>
    <t xml:space="preserve">16. Indicador de meta Estratégica PTS: En coherencia con la meta estrátegica defina el indicador correspondiente. </t>
  </si>
  <si>
    <t>17. Linea Base: Registre la información de la línea de base del indicador de la meta estrategica al inicia el periodo de gobierno.  Año inicial serie disponible</t>
  </si>
  <si>
    <t xml:space="preserve">18. Valor Esperado Cuatrienio:  Registrar el valor que se espera tenga el indicador de la meta estrategica al finalizar los 4 años del gobierno territorial. </t>
  </si>
  <si>
    <t xml:space="preserve">19 a 22. Valor Esperado Año 1,2,3 y 4:  Registre el valor que se espera tenga el indicador por cada uno de los años de gobierno territorial. </t>
  </si>
  <si>
    <t>23. Programa</t>
  </si>
  <si>
    <t>24. Subprogramas</t>
  </si>
  <si>
    <t>25. Proyectos</t>
  </si>
  <si>
    <t>26. Proyección de recursos para financiar cuatrenio</t>
  </si>
  <si>
    <t>28. Año 2</t>
  </si>
  <si>
    <t>29. Año 3</t>
  </si>
  <si>
    <t>30. Año 4</t>
  </si>
  <si>
    <t>31. Fuentes de recursos</t>
  </si>
  <si>
    <t>32. Responsables</t>
  </si>
  <si>
    <t xml:space="preserve">23. Programa: Registre el nombre de los programas del PTS que se va a ejecutar durante el periodo de gobierno. Cuyo logro contribuira al logro de las metas sanitarias. </t>
  </si>
  <si>
    <t xml:space="preserve">24. Subprogramas: Registre el nombre de los subprogramas a los cuales se les asignara recursos para su ejecución asociados a objetivos y metas sanitarias, y que se relacionen con los compromisos del programa de Gobierno territorial. </t>
  </si>
  <si>
    <t xml:space="preserve">25. Proyectos: Registre el nombre de los proyectos a los cuales se les asignara recursos para su ejecución asociados a objetivos y metas sanitarias, y que se relacionen con los compromisos del programa de Gobierno territorial. </t>
  </si>
  <si>
    <t xml:space="preserve">26. Proyección de recursos para financiar el cuatrenio:  Proyecte los recursos para financiar el PTS para el cuatrenio y por anualidad. </t>
  </si>
  <si>
    <t xml:space="preserve">27 al 30.(Años 1, 2, 3 y 4): Registre la proyección de recursos por cada fuente para  uno de los años. </t>
  </si>
  <si>
    <t xml:space="preserve">31. Fuentes de recursos:  Tener en cuenta el capitulo 11 del anexo técnico de la Resolución 2367 del 2023, relacionado con Gestión Financiera de la Salud Pública de las Entidades Territoriales. </t>
  </si>
  <si>
    <t xml:space="preserve">32. Responsables: Señale los responsables del cumplimiento. </t>
  </si>
  <si>
    <t xml:space="preserve">33. Objetivos Estratégicos del PTS: Registre los objetivos estrátegicos del PTS en coherencia con la visión de salud del territorio, establecidos en el componente estrátegico. </t>
  </si>
  <si>
    <t xml:space="preserve">34. Eje PDSP 2022-2031: Seleccione el eje estrategico del PDSP 2022-2031 correspondiente. </t>
  </si>
  <si>
    <t>35. Resultado Esperado por Eje PDSP 2022-2031: De acuerdo al Eje estrátegico del PDSP 2022-2031, seleccione el resultado esperado correspondiente.</t>
  </si>
  <si>
    <t xml:space="preserve">36. Meta de resultados en salud del PDSP 2022-2031 adaptadas al territorio: Seleccione las metas de resultado del PDSP 2022-2031 (Ver Anexo técnico Resolución 2367 del 2023, capítulo 10. Seguimiento y Evaluación del PDSP 2022-2031).  que sean coherentes con las necesidades y particularidades territoriales y poblacionales. </t>
  </si>
  <si>
    <t>36. Meta de resultados en salud del PDSP 2022-2031 adaptadas al territorio</t>
  </si>
  <si>
    <t>37. Pilares del Modelo de salud Preventivo y Predictivo:  Seleccione el pilar del Modelo de salud preventivo y predictivo correspondiente. ( Consultar el anexo 1. Relación PDSP 2022-2031 con el Modelo de salud preventivo y resolutivo).</t>
  </si>
  <si>
    <t>38. Componente del Modelo de Salud Preventivo y Predictivo:  De acuerdo con el pilar definido seleccione el componente correspondiente del Modelo de salud preventivo y predictivo. (Consultar el anexo 1. Relación PDSP 2022-2031 con el Modelo de salud preventivo y resolutivo).</t>
  </si>
  <si>
    <t xml:space="preserve">39.Programa: Registre el nombre de los programas del PTS que se va a ejecutar durante el periodo de gobierno, cuyo logro contribuirá al logro de las metas sanitarias. </t>
  </si>
  <si>
    <t xml:space="preserve">40.  Subrograma: Registre el nombre de los subprogramas a los cuales se les asignara recursos para su ejecución asociados a objetivos y metas sanitarias, y que se relacionen con los compromisos del programa de Gobierno territorial. </t>
  </si>
  <si>
    <t xml:space="preserve">41. Proyecto BPI: Nombre de los Proyectos de Inversión que se encuentran registrados en el banco de programas y proyectos de inversión territorial y que están programados para la correspondiente vigencia fiscal. </t>
  </si>
  <si>
    <t>42. Valor de asignación del proyecto:  Consigne el valor en pesos asignado al proyecto.</t>
  </si>
  <si>
    <t xml:space="preserve">43  Fuente de recursos: Defina las fuentes de recursos con que seran ejecutados los proyectos de Inversión. </t>
  </si>
  <si>
    <t>44. Valor total de Financiación (en pesos): Defina el valor total de la financiación del Proyecto</t>
  </si>
  <si>
    <t xml:space="preserve">45. Valor apropiación año  (en pesos): Defina el valor de los recursos que se van a ejecutar en la implementación de cada proyecto en la respectiva vigencia. </t>
  </si>
  <si>
    <t xml:space="preserve">46. Sector Responsable: Defina el sector  responsable de la ejecución del proyecto de Inversión. </t>
  </si>
  <si>
    <t xml:space="preserve">47. Responsable del cumplimiento: Defina la dependencia responsable de la intervención. </t>
  </si>
  <si>
    <t>55. Meta de Producto PTS</t>
  </si>
  <si>
    <t xml:space="preserve">48. Eje estratégico del PDSP 2022-2031: Seleccione el eje estrategico del PDSP 2022-2031 correspondiente. </t>
  </si>
  <si>
    <t>49. Resultado Esperado por Eje PDSP 2022-2031: De acuerdo al Eje estrátegico del PDSP 2022-2031, seleccione el resultado esperado correspondiente.</t>
  </si>
  <si>
    <t xml:space="preserve">50. Meta de resultados en salud del PDSP 2022-2031 adaptadas al territorio: Seleccione las metas de resultado del PDSP 2022-2031 (Ver Anexo técnico Resolución 2367 del 2023, capítulo 10. Seguimiento y Evaluación del PDSP 2022-2031).  que sean coherentes con las necesidades y particularidades territoriales y poblacionales. </t>
  </si>
  <si>
    <t xml:space="preserve">51. Estrategía PTS: Defina las estrategias de acuerdo con la vision y los objetivos estrategicos del PTS. </t>
  </si>
  <si>
    <t xml:space="preserve">52. Programa: Registre el nombre de los programas del PTS que se va a ejecutar durante el periodo de gobierno, cuyo logro contribuirá al logro de las metas sanitarias. </t>
  </si>
  <si>
    <t xml:space="preserve">53. Subprogramas: Registre el nombre de los subprogramas a los cuales se les asignara recursos para su ejecución asociados a objetivos y metas sanitarias, y que se relacionen con los compromisos del programa de Gobierno territorial. </t>
  </si>
  <si>
    <t xml:space="preserve">54. Proyectos: Registre el nombre de los proyectos a los cuales se les asignara recursos para su ejecución asociados a objetivos y metas sanitarias, y que se relacionen con los compromisos del programa de Gobierno territorial. </t>
  </si>
  <si>
    <t>55. Meta de producto del PTS: De acuerdo al programa, subprograma y proyecto defina la meta de producto correspondiente.</t>
  </si>
  <si>
    <t>56. Lineas Operativas: De acuerdo con la interevención defina la linea operativa correspondiente ( i) Desarrollo institucional y sectorial para el ejercicio de la autoridad sanitaria; ii) Acuerdos sociales y comunitarios para la transformación de las inequidades en salud y la incidencia sobre los DSS en el territorio; iii) Cuidado de la salud en el territorio</t>
  </si>
  <si>
    <t xml:space="preserve">57. Actividades: Detallar las actividades que se requieran para la ejecución del Proyecto y de las intervenciones previstas en la presente vigencia. </t>
  </si>
  <si>
    <t xml:space="preserve">58. Cantidad: Defina  el numero de las actividades que se van a realizar  en la vigencia </t>
  </si>
  <si>
    <t xml:space="preserve">59. Unidad de medida: Defina caul es la unidad de medida  de las actividades a desarrollar </t>
  </si>
  <si>
    <t xml:space="preserve">60. Programación de actividades: Programe el número de actividades por trimestre </t>
  </si>
  <si>
    <t>61. Cronograma: Defina la fecha de inicio de la actividad y la fecha de terminación</t>
  </si>
  <si>
    <t xml:space="preserve">62. Recursos: Defina el valor del Rubro Presupuestal, de la fuente de financiación, el total de recursos programados, y el total de recursos  ejecutados. </t>
  </si>
  <si>
    <t xml:space="preserve">64. Concepto de gasto: </t>
  </si>
  <si>
    <t xml:space="preserve">65. Responsables del cumplimiento: Describa  el nombre y apellido del responsable en la Entidad Territorial. </t>
  </si>
  <si>
    <t>63. Población sujeto: Población a quien se dirigirán las intervenciones</t>
  </si>
  <si>
    <t>Eje 4: Atención Primaria en Salud</t>
  </si>
  <si>
    <t>Desarrollar acciones sectoriales e intersectoriales dirigidas a promover la salud, prevenir la enfermedad y recuperar la salud de la población, en escenarios como ciudades, espacios periurbanos, rurales, territorios indígenas y otros entornos donde las personas y colectivos desarrollan la vida cotidiana, aportando a la garantía del derecho fundamental a la salud.</t>
  </si>
  <si>
    <t>Redes Integrales e Integradas de Servicios de Salud</t>
  </si>
  <si>
    <t>IPS de mediana y alta complejidad fortalecidas para el trabajo en Redes Integrales e Integradas de Servicios de Salud - RIISS</t>
  </si>
  <si>
    <t xml:space="preserve">Incrementar el aseguramiento en salud en el Municipio de Dosquebradas. </t>
  </si>
  <si>
    <t>Eje 6:  Conocimiento en Salud Pública y Soberanía Sanitaria</t>
  </si>
  <si>
    <t>Establecer la soberanía sanitaria y la construcción colectiva de conocimiento en salud como una prioridad en la agenda pública que permita avanzar en la investigación, desarrollo, innovación y producción local de Tecnologías estratégicas en salud y el fortalecimiento de las capacidades en salud a nivel nacional y territorial.</t>
  </si>
  <si>
    <t>Decisiones en salud pública basadas en información, investigación y el máximo desarrollo del conocimiento científico lo que incluye reconocer la cosmovisión y los saberes propios los pueblos y comunidades</t>
  </si>
  <si>
    <t>Desarrollo e implementación de otras estrategias para la generación de conocimiento acerca de las condiciones de salud de la población y sus determinantes sociales a nivel territorial tales como observatorios, ASIS, unidades de análisis, seminarios, evaluaciones de riesgo ambientales de la salud, entre otras</t>
  </si>
  <si>
    <t>A 2031 se fortalecerá en el 100% de los territorios la apropiación social del conocimiento en salud pública y el desarrollo de investigaciones que den respuesta a las necesidades en salud de cada territorio</t>
  </si>
  <si>
    <t xml:space="preserve">Integridad del Sector Salud </t>
  </si>
  <si>
    <t>Eje 3: Determinantes Sociales de la Salud</t>
  </si>
  <si>
    <t>Transformar las circunstancias injustas relacionadas con peores resultados de salud de la población, mediante la definición de acciones de carácter inter y transectorial en los planes de desarrollo territorial, con el fin de avanzar en la reducción de brechas sociosanitarias.</t>
  </si>
  <si>
    <t>A 2031 el 100% de los Departamentos, Distritos y Municipios del País integran en su Planes de Desarrollo Territoriales estrategias para afectar de manera positiva los determinantes sociales de la salud en sus territorios</t>
  </si>
  <si>
    <t>Territorialización social, Gobernanza y Gobernabilidad</t>
  </si>
  <si>
    <t>Fortalecimiento de la autoridad sanitaria y transectorialidad</t>
  </si>
  <si>
    <t xml:space="preserve">Gestión territorial para la conformación y operación de las Redes Integrales e Integradas de Servicios de Salud y el cuidado de la salud. </t>
  </si>
  <si>
    <t xml:space="preserve">Determinar mediante asesorías y asistencia técnica la adopción y adherencia a la ruta integral de atención materna y perinatal en cada de las instituciones públicas y privadas presentes en el municipio y su articulación en red según la EAPB responsable de la usuaria, garantizando el ejercicio libre y sin barreras de la salud sexual y reproductiva, que incluya desde la anticoncepción hasta la interrupción voluntaria del embarazo y la salud del recién nacido.   </t>
  </si>
  <si>
    <t>Eje 1: Gobernabilidad y gobernanza de la salud pública</t>
  </si>
  <si>
    <t>Desarrollar capacidades y liderazgo para la cogestión, coadministración y cogobierno en un diálogo armónico con las formas organizativas de los pueblos y comunidades, organizaciones ciudadanas, sociales y comunitarias, a través del liderazgo y la generación de alianzas, acciones conjuntas, articuladas e integradas para el logro de resultados en salud, según la naturaleza de los problemas y las circunstancias sociales del territorio.</t>
  </si>
  <si>
    <t>Entidades Territoriales Departamentales, Distritales y Municipales fortalecidas como autoridad sanitaria local para la Gobernanza en Salud Pública.</t>
  </si>
  <si>
    <t>Abogacía e incidencia técnica y política en la agenda de otros sectores, a fin de generar acciones intersectoriales y transectoriales definiendo temas transversales y objetivos comunes.</t>
  </si>
  <si>
    <t>Integridad del Sector Salud</t>
  </si>
  <si>
    <t xml:space="preserve">Calidad e inspección, vigilancia y control. </t>
  </si>
  <si>
    <t>Gestión territorial para el cuidado de la salud basado en la atención primaria en salud</t>
  </si>
  <si>
    <t>A 2031 el 80% de las necesidades en salud de la población Colombiana, se resuelven en el nivel primario de atención en salud.</t>
  </si>
  <si>
    <t xml:space="preserve">Seguimiento al cumplimiento de intervenciones relacionadas al marco normativo vigente, a través de la garantía del acceso a atenciones, diagnóstico y tratamiento integral, por parte de los diferentes integrantes de sistema de salud. A través del acompañamiento participativo y articulado con las IPS púbicas y privadas, las EAPB del municipio de Dosquebradas, la comunidad y demás sectores o instituciones involucradas, incluyendo su consolidado, análisis posterior para la toma de decisiones.   </t>
  </si>
  <si>
    <t xml:space="preserve">Entorno económico favorable para la salud  </t>
  </si>
  <si>
    <t>Caracterización y gestión de las opciones de intervención respecto de las condiciones de salud, ambiente de trabajo u ocupación que se relacionan con peores resultados en la salud y la vulneración de la población, en particular en lo relacionado con procesos de salud mental, enfermedades transmisibles y enfermedades no trasmisibles</t>
  </si>
  <si>
    <t xml:space="preserve">Construcción y desarrollo de intervenciones relacionadas al marco normativo vigente, a través de la garantía del acceso oportuno al diagnóstico y tratamiento integral, bajo el acompañamiento participativo y articulado con las IPS púbicas y privadas, las EAPB del municipio de Dosquebradas, la comunidad y demás sectores o instituciones involucradas, incluyendo su consolidado, análisis posterior y toma de decisiones.   </t>
  </si>
  <si>
    <t xml:space="preserve">Integración del cuidado del ambiente y la salud en el marco de la adaptación al cambio climático. </t>
  </si>
  <si>
    <t>Gestión de los mecanismos técnicos, políticos y administrativos para el desarrollo de estrategias entornos saludables integrales en contextos rurales, urbanos y periurbanos</t>
  </si>
  <si>
    <t>Propender por el goce efectivo de un ambiente sano y la mejora de la salud ambiental.</t>
  </si>
  <si>
    <t>Realizar acciones articuladas con diferentes sectores en pro de la implementación de la Política Integral de Salud Ambiental</t>
  </si>
  <si>
    <t>Reducir los riesgos asociados a problemas y trastornos mentales, violencias evitables y drogas.</t>
  </si>
  <si>
    <t>Personas afiliadas en servicio de salud</t>
  </si>
  <si>
    <t>Nivel primario de atención con equipos de salud territoriales y centros de atención primaria en salud fortalecidos en su infraestructura, insumos, dotación y personal de salud como puerta de entrada y primer contacto con el Sistema de Salud, para dar respuesta a las necesidades en salud de la población de su territorio</t>
  </si>
  <si>
    <t>Fortalecimiento de la infraestructura pública en salud con condiciones de accesibilidad, aceptabilidad y pertinencia sociocultural</t>
  </si>
  <si>
    <t>Fortalecimiento del nivel primario con Equipos Básicos de Salud y Centros de Atención Primaria en Salud</t>
  </si>
  <si>
    <t>Fortalecer la red  primaria de prestación de servicios de salud y el desarrollo institucional de la secretaría  de salud  del municipio Dosquebradas.</t>
  </si>
  <si>
    <t>Instituciones financiadas para la atención en salud a la población</t>
  </si>
  <si>
    <t>Fortalecimiento de la autoridad sanitaria y transectorialidad.</t>
  </si>
  <si>
    <t>Entidades Territoriales Departamentales, Distritales que organizan la prestación de servicios de salud en redes integrales e integradas territoriales bajo un modelo de salud predictivo, preventivo y resolutivo fundamentado en la Atención Primaria en Salud — APS con criterios de subsidiaridad y complementariedad</t>
  </si>
  <si>
    <t>Conformación de las Redes Integrales e Integradas Territoriales de Salud con base en la aplicación de criterios determinantes incluyendo el reconocimiento de las condiciones de vida y salud de personas, familias y comunidades bajo el liderazgo de las Entidades Territoriales Departamentales y Distritales</t>
  </si>
  <si>
    <t>A 2031 se fortalecerá por lo menos el 50 % de la infraestructura pública en salud que se identifique y priorice para incrementar la oferta equitativa de servicios de baja, mediana y alta complejidad fortaleciendo la atención primaria en salud.</t>
  </si>
  <si>
    <t xml:space="preserve">Territorialización, conformación, coordinación y gestión de las RIISS. </t>
  </si>
  <si>
    <t>1. Construcción técnica del proyecto Unidad Departamental de Adicciones.
2. Articulación sectorial e intersectorial para el adecuado funcionamiento del proyecto.
3. Gestión pública nacional, departamental y municipal para impulsar el proyecto de la Unidad Departamental de Adicciones.</t>
  </si>
  <si>
    <t>Eje 5: Cambio climático, emergencias, desastres y pandemias</t>
  </si>
  <si>
    <t>Reducir los impactos de las emergencias, desastres y el cambio climático en la salud humana y ambiental, a través de la gestión integral del riesgo (como un proceso que propende por la seguridad sanitaria, el bienestar y la calidad de vida de las personas), por medio de la formulación, ejecución, seguimiento y evaluación de políticas, planes, programas y proyectos; y fortaleciendo la detección, atención y los mecanismos de disponibilidad y acceso de las tecnologías, y servicios en salud necesarias para dar respuesta efectiva   a un nuevo evento pandémico.</t>
  </si>
  <si>
    <t>Nivel Nacional y entes territoriales preparados y fortalecidos para la gestión del conocimiento, prevención, y atención sectorial e intersectorial de emergencias, desastres y pandemias</t>
  </si>
  <si>
    <t>Garantizar el derecho fundamental a la salud a las personas que han sido o pueden ser potencialmente afectadas por situaciones de urgencia, emergencias, desastres, brotes y epidemias, comprende la operación y fortalecimiento de los Centros Reguladores de Urgencias, Emergencias y Desastres -CRUE, los Sistemas de Emergencias Médicas y las acciones de conocimiento, reducción del riesgo y manejo de desastres en salud</t>
  </si>
  <si>
    <t>A 2031 se establecerán en el 100% de los Departamentos y Distritos, sistemas de alerta temprana para la identificación del riesgo por el cambio climático y la posible vulnerabilidad de la población desde un enfoque territorial</t>
  </si>
  <si>
    <t xml:space="preserve">Vigilancia en Salud Pública </t>
  </si>
  <si>
    <t xml:space="preserve">Gestionar la articulación de los diferentes actores del Sistema General de Seguridad Social en Salud con el propósito de mejorar el Sistema de Emergencias con oportunidad y calidad. 
</t>
  </si>
  <si>
    <t>Centros reguladores de urgencias, emergencias y desastres dotados</t>
  </si>
  <si>
    <t>Contar con elementos para la acción que le permita aproximarse a las condiciones de vida y salud de las diferentes poblaciones de acuerdo con sus particularidades y necesidades, mediante el respeto a la integridad y la participación social, y como garante en la construcción conjunta de intervenciones desde el dialogo horizontal y respetuoso de sus saberes, prácticas y creencias</t>
  </si>
  <si>
    <t xml:space="preserve">Políticas, planes, programas y estrategias en salud con transversalización de los enfoques de pueblos y comunidades, género y diferencial e integración de los sistemas de conocimiento  propio y saberes de los pueblos y comunidades étnicas y campesinas. </t>
  </si>
  <si>
    <t>Identificación, reconocimiento, fortalecimiento, promoción y garantía de la participación como derecho e incidencia de personas y colectivos en los procesos de planeación, implementación, seguimiento y evaluación de políticas públicas, planes, programas, proyectos e intervenciones en salud.</t>
  </si>
  <si>
    <t>A 2031 el 100% de entidades territoriales Departamentales, Distritales y Municipales que tienen en su territorio pueblos y comunidades indígenas, comunidades negras, afrocolombianas, raizales y palenqueras y pueblo Rrom integran en sus planes territoriales de salud los acuerdos resultantes para la garantía del derecho fundamental a la salud y la respuesta a las necesidades de la salud propia e Intercultural</t>
  </si>
  <si>
    <t>Participación social en salud</t>
  </si>
  <si>
    <t xml:space="preserve">Entidades Territoriales Departamentales, Distritales y Municipales con mecanismos fortalecidos para el ejercicio de la Rectoría en Salud. </t>
  </si>
  <si>
    <t>Fortalecimiento de capacidades técnicas para el ejercicio de la rectoría en salud</t>
  </si>
  <si>
    <t>A 2031 el 100% de las Entidades Territoriales del orden departamental, distrital y municipal desarrollan mecanismos para el fortalecimiento de la rectoría en salud en su territorio, conforme a las competencias establecidas.</t>
  </si>
  <si>
    <t xml:space="preserve">Realizar asesorías de  asistencia técnica y seguimiento a la  ESE e IPS y EAPB del municipio de Dosquebradas, en el marco de la implementación de las Rutas Integrales de Atención en Salud de los cursos de vida adultez y vejez </t>
  </si>
  <si>
    <t>Estrategias de gestión del riesgo en temas de salud sexual y reproductiva implementadas</t>
  </si>
  <si>
    <t>Estrategias de promoción de la salud implementadas</t>
  </si>
  <si>
    <t>Caracterizar y gestionar para mejorar las opciones de intervención respecto a las condiciones de salud de la población que hace parte de la economía popular y de actividades de auto subsistencia y comunitaria de acuerdo con el contexto territorial</t>
  </si>
  <si>
    <t>Campañas de gestión del riesgo para abordar situaciones prevalentes de origen laboral implementadas</t>
  </si>
  <si>
    <t>Espacios e instancias intersectoriales que incluyen en sus planes de acción la</t>
  </si>
  <si>
    <t>Estrategias de gestión para abordar condiciones crónicas prevalentes implementadas</t>
  </si>
  <si>
    <t xml:space="preserve">Seguimiento al nivel de adherencia a políticas y lineamientos nacionales, departamentales y municipales, que permitan determinar el cumplimiento de cada uno de los procesos relacionados con adolescencia y la juventud, mediante el diligenciamiento de los instrumentos definidos para tal fin, efectuando el análisis relacionado, instaurando las acciones de mejoramiento y, finalmente, su adopción.    </t>
  </si>
  <si>
    <t>Entidades Territoriales Departamentales, Distritales y Municipales que conforman territorios de salud de acuerdo con las particularidades geográficas, socioculturales, político administrativas y ambientales donde se produce el proceso de salud</t>
  </si>
  <si>
    <t>Regionalización y territorialización del sistema de salud por áreas para la gestión en salud / territorios en salud con base en la estrategia atención primaria en salud, salud familiar y comunitaria, cuidado de la salud, gestión integral del riesgo en salud, y el enfoque diferencial poblacional y territorial</t>
  </si>
  <si>
    <t>Caracterización de riesgos en salud y ambientales mediante estrategia de Atención Primaria en salud APS Canalización y seguimiento hacia servicios sociales, según la identificación del riesgo
Intervenciones educativas, de asesorías y atención por profesionales en salud para la promoción de la salud y prevención de enfermedades, en salud sexual y reproductiva, embarazo en adolescentes, salud mental, consumo de sustancias psicoactivas, prevención de violencias, rehabilitación basada en comunidad, enfermedades no transmisibles, estilos de vida saludables, nutrición, salud bucal visual y auditiva
Intervención de otras problemáticas identificadas en el territorio, como lesiones por pólvora, educación en salud ambiental y ámbito laboral</t>
  </si>
  <si>
    <t>Realizar acciones encaminadas al mejoramiento de la calidad del agua para consumo humano y uso recreacional</t>
  </si>
  <si>
    <t>Fortalecimiento de capacidades a nivel nacional y territorial para la vigilancia en salud pública, el fortalecimiento de los laboratorios de salud pública, la inspección, vigilancia y control sanitarios y la garantía de insumos de interés en salud pública reconociendo los avances y logros de los pueblos y comunidades.</t>
  </si>
  <si>
    <t>A 2031 el 100 % de las Entidades Territoriales del orden departamental, distrital y municipal han desarrollado procesos de ajuste institucional para el fortalecimiento de las capacidades de la autoridad sanitaria y la apropiación territorial del modelo de salud basado en la atención primaria.</t>
  </si>
  <si>
    <t>Promoción de capacidades y mecanismos para la gobernanza en salud pública y la incidencia sobre los determinantes sociales de la salud desde las diferentes instancias intersectoriales del orden nacional y territorial</t>
  </si>
  <si>
    <t xml:space="preserve">Solicitudes evaluadas en la vigencia </t>
  </si>
  <si>
    <t>Vigilancia entomológica y epidemiológica, promoción y prevención, y control y manejo de vectores</t>
  </si>
  <si>
    <t>Gestión de los mecanismos para adoptar soluciones alternativas de cuidado integral en saneamiento básico, agua potable, calidad del aire, la tenencia responsable de animales de compañía y de producción, impulsar la transición energética justa, la gestión racional de productos químicas, la movilidad segura, saludable y sostenible y economías sociales y populares de cuidado comunitario en salud teniendo en cuenta los factores socioculturales del territorio</t>
  </si>
  <si>
    <t>Jornadas de vacunación en zona urbana y rural, Barridos y monitoreo de coberturas</t>
  </si>
  <si>
    <t>Estrategias de gestión del riesgo para abordar situaciones de salud relacionadas con condiciones ambientales implementadas</t>
  </si>
  <si>
    <t>Integración de los dispositivos comunitarios, estructuras y formas de cuidados propios en la operación de las redes integrales e integradas territoriales de salud.</t>
  </si>
  <si>
    <t>Estrategias de gestión del riesgo en temas de consumo de sustancias psicoactivas implementadas</t>
  </si>
  <si>
    <t>Desarrollo de las capacidades estructurales y organizacionales para el ejercicio de la autoridad sanitaria, la gobernanza, la conformación, organización, operación, monitoreo y evaluación de las Redes integrales e integradas territoriales de salud — RIITS</t>
  </si>
  <si>
    <t>Programa de Asistencia Técnica grupal. Visitas de Asistencia Técnica individual. Seguimiento de casos y garantía de rutas de atención. Gestión de asistencias técnicas de entidades nacionales y departamentales.</t>
  </si>
  <si>
    <t>Estrategias de gestión del riesgo en temas de trastornos mentales implementadas</t>
  </si>
  <si>
    <t xml:space="preserve">Transformación cultural, movilización y organización social y popular por la vida, salud y la equidad en salud. </t>
  </si>
  <si>
    <t>Fortalecimiento de acciones dirigidas a la prevención y atención de problemas y trastornos mentales de la población en todos los entornos y momentos del curso de vida (familia, escuela, trabajo y otros escenarios de protección social)</t>
  </si>
  <si>
    <t>A 2031 las Entidades Municipales, Departamentales y Distritales responden a las necesidades en salud de la población con participación de los actores estratégicos del territorio</t>
  </si>
  <si>
    <t xml:space="preserve">Gestionar la implementación del programa Familias Fuertes en el Municipio de Dosquebradas. Planear y ejecutar la estrategia de Construyendo Familias en el municipio de Dosquebradas. </t>
  </si>
  <si>
    <t>Estrategias de promoción de la salud en temas de salud mental y convivencia social pacifica implementadas</t>
  </si>
  <si>
    <t>Avance en la superación de barreras de acceso para la atención primaria en salud con énfasis en la rehabilitación integral en salud de las poblaciones víctimas del conflicto armado interno y de las personas en procesos de reincorporación y dejación de armas</t>
  </si>
  <si>
    <t>Formular e implementar acciones de mitigación del riesgo y el daño. Promover institucionalmente la importancia de llevar en ejecución las estrategia de mitigación de riesgos y daños. Establecer acciones de intervención psicosocial con personas con trastornos mentales o por consumo de sustancias psicoactivas.</t>
  </si>
  <si>
    <t xml:space="preserve">Redes integrales e integradas de servicios de salud </t>
  </si>
  <si>
    <t>Implementar el programa de atención psicosocial para victimas del conflicto armado que permita garantizar la reparación integral en salud mental. Asistencia técnica a EAPB e IPS del municipio frente a la implementación del PAPSIVI.</t>
  </si>
  <si>
    <t>Integración de actores del sistema orientados a incrementar la cobertura del aseguramiento en el municipio.
Movilización social para promover una cultura del aseguramiento.
Plan de medios
Identificar y subsanar barreras para el aseguramiento en salud</t>
  </si>
  <si>
    <t>Elaboración de proyectos de infraestructura hospitalaria 
Mejoramiento de puestos de salud (CAPS)</t>
  </si>
  <si>
    <t>17. Línea Base</t>
  </si>
  <si>
    <t>Construir el plan de acuerdo con las necesidades territoriales
Convocar al trabajo en conjunto con los actores del sector para el mejoramiento de la calidad de vida de los usuarios.
Ejecutar las auditorias estructuradas en el plan de interventorías del municipio
Programar con actores del sistema las capacitaciones 
Capacitar el recurso humano de la secretaria municipal</t>
  </si>
  <si>
    <t xml:space="preserve">Eje 2. Pueblos y comunidades étnicas y campesina, mujeres, sectores LGBTIQ+ y otras poblaciones por condición y/o situación. </t>
  </si>
  <si>
    <t xml:space="preserve">conformación de copacos 
conformación de consejo territorial de salud
participación en comités relacionados 
conformación de ligas de usuarios </t>
  </si>
  <si>
    <t>A través de la eficiencia en el manejo y ejecución de los recursos, se busca fortalecer técnica y administrativamente a las direcciones de la Secretaría de Salud, además lograr el mejoramiento de los espacios físicos y laborales de la Secretaría de Salud.</t>
  </si>
  <si>
    <t>Promover la capacitación del recurso humano en salud. Promover la creación de nuevos cargos en el ente territorial y el sector.</t>
  </si>
  <si>
    <t xml:space="preserve">Desarrollar intervenciones que permitan disminuir factores de riesgo en salud e identificación  de barreras  de acceso en las Instituciones de Servicios de Salud del municipio de Dosquebradas; con el fin de  realizar abogacía y  toma de decisiones  frente a las acciones intersectoriales y transectoriales.   </t>
  </si>
  <si>
    <t>Coordinar la ejecución y evaluación de estrategias de promoción de la salud, mejoramiento de la calidad de vida, prevención y control de enfermedades.</t>
  </si>
  <si>
    <t>Seguimiento al nivel de adherencia a políticas y lineamientos nacionales, departamentales y municipales, que permitan determinar el cumplimiento de la implementación de la ruta de promoción y mantenimiento de la salud, con especial énfasis en los cursos de vida de primera infancia e infancia.</t>
  </si>
  <si>
    <t>Realizar visitas de asistencia técnica y campañas con los trabajadores formales e informales de los diferentes sectores económicos promoviendo la seguridad y salud en el trabajo .</t>
  </si>
  <si>
    <t>Fomentar con las comunidades, las Entidades Administradoras de Planes de Beneficios (EAPB),las Instituciones Prestadoras de Servicios de Salud (IPS),  las PcD, sus familias, el personal de salud y las diferentes entidades Publicas y Privadas, el conocimiento en discapacidad y la implementación de actividades de inclusión. Abordar en este proceso las concepciones equivocadas y actitudes negativas hacia las PcD.</t>
  </si>
  <si>
    <t>Desarrollo de capacidades para los actores sectorial y comunitarios para la vigilancia en salud publica</t>
  </si>
  <si>
    <t>Gestionar los mecanismos técnicos, políticos y administrativos para el desarrollo de estrategias de gestión del acceso a saneamiento básico y agua apta para el consumo humano a través de procesos intersectoriales.</t>
  </si>
  <si>
    <t>Realizar la planeación, adopción e implementación del modelo de inspección, vigilancia y control sanitario del Ministerio de Salud y Protección Social</t>
  </si>
  <si>
    <t>Planeación y ejecución de visitas de inspección, vigilancia y control sanitario; mediante verificación de rotulado y publicidad. Ejecución de Muestreos y gestión de alertas sanitarias.</t>
  </si>
  <si>
    <t xml:space="preserve">caracterización de la población expuesta a plaguicidas, Vigilancia epidemiológica de casos de intoxicación, promoción y prevención </t>
  </si>
  <si>
    <t>Gestionar y realizar capacitaciones en instituciones educativas técnicas y universidades, con líderes de Juntas de Acción comunal y población general</t>
  </si>
  <si>
    <t>Estrategias de Gestión del Riesgo en temas de trastornos mentales implementadas</t>
  </si>
  <si>
    <t>Desarrollar las estrategia de Zona de Orientación Escolar en las 21 Instituciones Educativas. Implementar la estrategia de Escuelas Saludables, en los grados de básica primaria. Implementar la estrategias Zona de Orientación Universitaria en dos universidades. Llevar a cabo en los entornos laborales, la estrategia de Zona de Orientación Laboral. Fortalecer el ámbito Comunitario por medio de la formulación e implementación de la estrategia de Zonas de Escucha.</t>
  </si>
  <si>
    <t>Personas victimas del conflicto armado atendidas con atención psicosocial</t>
  </si>
  <si>
    <t>Agentes del sistema de salud que garantizan el acceso de la población con criterios de longitudinalidad, continuidad, puerta de entrada, enfoques familiar y comunitario con acciones, universales, sistemáticas, permanentes y participativas bajo un enfoque familiar y comunitario fundamentado en la Atención Primaria en Salud – APS</t>
  </si>
  <si>
    <t xml:space="preserve">Construir la Unidad Departamental de Adicciones </t>
  </si>
  <si>
    <t>Incrementar los Grupos de participación social en salud (veedurías, ligas de usuarios etc.)</t>
  </si>
  <si>
    <t>Mecanismos y espacios de participación social en salud conformados</t>
  </si>
  <si>
    <t>Ejecutar una estrategia de mejoramiento de espacios físicos y laborales de la Secretaría de Salud.</t>
  </si>
  <si>
    <t>Ejecutar actividades para disminuir la incidencia de las enfermedades no transmisibles.</t>
  </si>
  <si>
    <t>Realizar visitas de inspección, vigilancia y seguimiento a IPSs en la implementación de la ruta de promoción y mantenimiento de salud en la adultez y vejez.</t>
  </si>
  <si>
    <t xml:space="preserve">Diseñar e implementar acciones para disminuir la mortalidad materna y perinatal evitables. </t>
  </si>
  <si>
    <t>Socializar, aprobar e implementar un Plan Municipal de respuesta a las infecciones de transmisión sexual.</t>
  </si>
  <si>
    <t>Implementar estrategias para disminuir la incidencia de tuberculosis en el municipio.</t>
  </si>
  <si>
    <t>Realizar actividades de asistencia técnica para la promoción de la seguridad y salud en el entorno laboral</t>
  </si>
  <si>
    <t>Diseñar e implementar una estrategia de rehabilitación basada en comunidad (RBC) para disminuir la discapacidad evitable.</t>
  </si>
  <si>
    <t>Efectuar visitas de inspección, vigilancia y seguimiento a IPS en la implementación de la ruta de promoción y mantenimiento de salud para adolescencia y juventud.</t>
  </si>
  <si>
    <t>Efectuar acciones de asesoría y asistencia técnica en la implementación de la ruta de promoción y mantenimiento de salud para primera infancia e infancia.</t>
  </si>
  <si>
    <t xml:space="preserve">Desarrollar una estrategia para la gestión del riesgo en salud en el marco del plan de intervenciones colectivas PIC </t>
  </si>
  <si>
    <t>Mantener el Sistema de vigilancia en salud publica operando</t>
  </si>
  <si>
    <t>Estrategias de gestión territorial para atención en salud-pandemias a población afectada por emergencias o desastres implementadas</t>
  </si>
  <si>
    <t>Adoptar e implementar la certificación sanitaria para los acueductos urbanos que están vigilados bajo la resolución 082 de 2009.</t>
  </si>
  <si>
    <t>Realizar actas de inspección, vigilancia y/o control sanitarios a establecimientos comerciales y prestación de servicios.</t>
  </si>
  <si>
    <t>Realizar actas de inspección, vigilancia y/o control sanitario de alimentos y bebidas alcohólicas basadas en riesgo.</t>
  </si>
  <si>
    <t>Identificar y/o vigilar personas expuestas a plaguicidas organofosforados y carbamatos</t>
  </si>
  <si>
    <t>Realizar acciones de manejo integrado y selectivo de vectores para la prevención y control de enfermedades trasmitidas por los mismos.</t>
  </si>
  <si>
    <t>Vacunar Caninos y Felinos contra el virus de la rabia.</t>
  </si>
  <si>
    <t>Realizar acciones de Información, Educación y/o Comunicación para sensibilizar en tenencia responsable de animales de compañía y prevención de zoonosis.</t>
  </si>
  <si>
    <t>Formular y gestionar la aprobación de un Acuerdo municipal de la política pública de salud mental y drogas</t>
  </si>
  <si>
    <t>Implementar estrategias para la prevención del consumo de sustancias psicoactivas, violencias evitables y trastornos mentales en todos los ciclos vitales.</t>
  </si>
  <si>
    <t>Implementar programas basados en evidencia para la intervención en salud mental y drogas en el entorno familiar.</t>
  </si>
  <si>
    <t>Implementar estrategias de mitigación de riesgos y daños relacionados con trastornos mentales y consumo problemático de drogas.</t>
  </si>
  <si>
    <t>Entidades Territoriales Departamentales, Distritales y Municipales con mecanismos fortalecidos para el ejercicio de la Rectoría en Salud.</t>
  </si>
  <si>
    <t>Desarrollo de mecanismos para el fortalecimiento de la conducción y articulación sectorial e intersectorial, la regulación, la conformación y operación de redes integrales e integradas territoriales de servicios de salud y la rendición de cuentas conforme a las competencias establecidas.</t>
  </si>
  <si>
    <t>Agentes del sistema de salud que garantizan el acceso de la población con criterios de longitudinalidad, continuidad, puerta de entrada, enfoques familiar y comunitario con acciones, universales, sistemáticas, permanentes y participativas bajo un enfoque familiar y comunitario fundamentado en la Atención Primaria en Salud - APS</t>
  </si>
  <si>
    <t xml:space="preserve">A 2031 el 100% de las entidades territoriales implementan la estrategia de Rehabilitación Basada en Comunidad (RBC) en los territorios
</t>
  </si>
  <si>
    <t>Documentos de planeación elaborados</t>
  </si>
  <si>
    <t>Documentos de planeación realizados</t>
  </si>
  <si>
    <t xml:space="preserve">Realizar una estrategia de planeación y seguimiento a la vacunación </t>
  </si>
  <si>
    <t>Documentos de lineamientos técnicos elaborados</t>
  </si>
  <si>
    <t>Dar continuidad al Sistema de Emergencias Medicas SEM Dosquebradas</t>
  </si>
  <si>
    <t>A 2027 el municipio de Dosquebradas, buscará promover el acceso a los servicios de salud individuales y colectivos, bajo criterios de humanización, equidad, calidad e inclusión, fundamentada en la atención primaria y bajo un modelo de atención integral en salud</t>
  </si>
  <si>
    <t xml:space="preserve">Fortalecer técnica y administrativamente las Direcciones de la Secretaría de Salud </t>
  </si>
  <si>
    <t xml:space="preserve">Soberanía Sanitaria </t>
  </si>
  <si>
    <t>Eje 7: Personal de Salud</t>
  </si>
  <si>
    <t>Crear y desarrollar mecanismos para mejorar la distribución, disponibilidad, formación, educación continua, así como, las condiciones de empleo y trabajo digno y decente del personal de salud.</t>
  </si>
  <si>
    <t>Capacidades consolidadas para la gestión territorial de la salud pública</t>
  </si>
  <si>
    <t>Fortalecimiento de las capacidades institucionales y sociales para la gestión territorial de la salud pública, en el marco de la Estrategia Nacional de Formación Territorial, Intercultural de Atención Primaria en Salud, Salud Pública y Salud Colectiva</t>
  </si>
  <si>
    <t>Lograr que el 100% de las secretarias de salud Departamentales y Distritales establezcan una estructura organizacional para la planificación y gestión estratégica del THS</t>
  </si>
  <si>
    <t>Trabajo digno, decente y condiciones de equidad para los trabajadores de la salud</t>
  </si>
  <si>
    <t xml:space="preserve">Distribución del talento humano en salud, redistribución de competencias y trabajo digno y decente. </t>
  </si>
  <si>
    <t>Incrementar de 209.791 a 2018.182 las personas afiliadas al Sistema General de Seguridad Social en Salud en el municipio</t>
  </si>
  <si>
    <t>Garantizar la accesibilidad y la prestación de servicios de salud en condiciones de equidad, incrementando de 39 a 42 las sedes de prestación de servicios de salud habilitadas</t>
  </si>
  <si>
    <t>Disminuir la razón de mortalidad materna evitable a 42 días de 59,8 a 45 casos por cada 100.000 nacidos vivos en el municipio</t>
  </si>
  <si>
    <t>Mantener la letalidad por dengue en 0% en el municipio</t>
  </si>
  <si>
    <t>Aumentar la cobertura de vacunación de Caninos y Felinos contra el virus de la rabia del 54% al 80%</t>
  </si>
  <si>
    <t>A 2027 el municipio desarrollará mecanismos para el fortalecimiento de la rectoría en salud en su territorio, conforme a las competencias establecidas.</t>
  </si>
  <si>
    <t>A 2027 el municipio  fortalecerá el sistema de emergencias médicas con el fin de atender personas que han sido o pueden ser potencialmente afectadas por situaciones de urgencia, emergencias, desastres, brotes y epidemias</t>
  </si>
  <si>
    <t xml:space="preserve">Aumento de casos de morbilidad en mujeres gestantes por causas evitables, lo cual ha incrementado la razón de mortalidad materna </t>
  </si>
  <si>
    <t>Aumento de la morbilidad en la consulta por causas relacionadas con la salud mental en la población de 18 a 28 años</t>
  </si>
  <si>
    <t>Implementar estrategias y acciones de intervención psicosocial en la comunidad y desarrollar procesos de promoción de la salud mental y acuerdos sociales y comunitarios para intervenir los riesgos en salud mental, consumo de sustancias psicoactivas - SPA, suicidio y violencia de género, en el marco de una política publica</t>
  </si>
  <si>
    <t xml:space="preserve">La comunidad percibe un aumento del consumo de sustancias psicoactivas - SPA en edades tempranas </t>
  </si>
  <si>
    <t>Aumento de mortalidad por lesiones autoinflingidas (suicidio en hombres y mujeres).
Aumento de los casos por intento de suicidio</t>
  </si>
  <si>
    <t>Aumento de casos de violencia de género y contra la mujer en el municipio</t>
  </si>
  <si>
    <t>Población expuesta a riesgos ambientales y sanitarios que pueden afectar la salud, tales como manejo inadecuado de residuos sólidos, deficiente calidad del agua en área rural, vertimientos industriales, riesgos relacionados con el desarrollo de actividades económicas</t>
  </si>
  <si>
    <t>Implementar la Política Integral de Salud Ambiental (PISA) que contemple acciones de promoción de la salud para mejorar la calidad de vida de la comunidad</t>
  </si>
  <si>
    <t>Baja cobertura en vacunación en menores de 5 años</t>
  </si>
  <si>
    <t>Se plantea diseñar e implementar diferentes acciones mediante las cuales se busca incrementar la cobertura de vacunación, con el acompañamiento participativo y articulado de las IPS púbicas y privadas, las EAPB del municipio, la comunidad y demás sectores o instituciones involucradas, incluyendo su consolidado y análisis posterior para la toma de decisiones.</t>
  </si>
  <si>
    <t>Presencia de brotes por dengue en los últimos años que tienden  a repetirse</t>
  </si>
  <si>
    <t>Fortalecer la prevención y control de las enfermedades transmitidas por vectores (ETV).</t>
  </si>
  <si>
    <t xml:space="preserve">Aumento de casos por agresiones de animales potencialmente transmisores de rabia.
</t>
  </si>
  <si>
    <t>Capacitación y sensibilización a la comunidad escolar y población en general,  en la tenencia responsable de animales de compañía y en la prevención de las zoonosis. Prevenir la presentación de rabia humana y animal por medio de la vacunación antirrábica anual de la población canina y felina de Dosquebradas.</t>
  </si>
  <si>
    <t>Altas Tasas de incidencia de enfermedades no transmisibles principalmente por enfermedades del sistema circulatorio, Hipertensión, Diabetes</t>
  </si>
  <si>
    <t>Se propenderá por la disminución de la incidencia de las enfermedades crónicas no transmisibles, mediante la  Vigilancia en la adopción  e implementación de las rutas integrales de atención en salud (RIAS) y  en las guías de practica clínica (GPC) relacionadas con los programas establecidos, además del fomento de hábitos y estilos de vida saludables</t>
  </si>
  <si>
    <t xml:space="preserve">Dificultad para el acceso de manera oportuna y con calidad a las rutas integrales de salud, incluyendo la caracterización, información y educación en salud </t>
  </si>
  <si>
    <t>Predominio de la informalidad laboral en los principales sectores económicos del municipio (manufacturero, servicios y agrícola)</t>
  </si>
  <si>
    <t>Dificultad para la identificación y acceso a los servicios de salud de la población en condición de discapacidad</t>
  </si>
  <si>
    <t>Alta mortalidad por cáncer de mama</t>
  </si>
  <si>
    <t xml:space="preserve">Falta de cumplimiento de Cobertura universal de aseguramiento en salud para la población
</t>
  </si>
  <si>
    <t>Deficiencia en la prestación de los servicios de salud y falta de accesibilidad a los mismos</t>
  </si>
  <si>
    <t>Incremento de la mortalidad por causas transmisibles (Tuberculosis, VIH)</t>
  </si>
  <si>
    <t>Diseñar e implementar diferentes acciones mediante las cuales pueda disminuirse la presencia de casos nuevos en la población residente en el territorio; a través de la garantía del acceso oportuno al diagnóstico y tratamiento integral, bajo el acompañamiento participativo y articulado con las IPSs, las EAPB, la comunidad y demás sectores e instituciones involucradas</t>
  </si>
  <si>
    <t xml:space="preserve">Deficiencia en infraestructura física, técnica, tecnológica y administrativa de la secretaría de salud </t>
  </si>
  <si>
    <t>Contribuir a la eficiencia en el manejo y ejecución de los recursos. Se requiere fortalecer la capacidad institucional de la secretaria de salud a fin de dar respuesta oportuna y efectiva a las necesidades de la comunidad</t>
  </si>
  <si>
    <t>1906- Aseguramiento y prestación integral de servicios de salud</t>
  </si>
  <si>
    <t>1905- Salud Pública</t>
  </si>
  <si>
    <t xml:space="preserve">A 2027 el municipio implementa la estrategia de Rehabilitación Basada en Comunidad (RBC) 
</t>
  </si>
  <si>
    <t>A 2027 se fortalecerá en el municipio la apropiación social del conocimiento en salud pública a través del sistema de vigilancia, que de respuesta a las necesidades en salud del territorio</t>
  </si>
  <si>
    <t xml:space="preserve">A 2027 el municipio de Dosquebradas desarrollará procesos de ajuste institucional para fortalecer su capacidad como autoridad sanitaria </t>
  </si>
  <si>
    <t>A 2027 el municipio de Dosquebradas integra en su Plan de Desarrollo Territorial estrategias para afectar de manera positiva los determinantes sociales de la salud, mediante la adopción e implementación de la Política Integral de Salud Ambiental</t>
  </si>
  <si>
    <t xml:space="preserve">A 2027 el municipio de Dosquebradas integra en su Plan de Desarrollo Territorial estrategias para afectar de manera positiva los determinantes sociales de la salud, fortaleciendo la prevención y control de las enfermedades transmitidas por vectores (ETV) </t>
  </si>
  <si>
    <t>A 2027 el municipio de Dosquebradas integra en su Plan de Desarrollo Territorial estrategias para afectar de manera positiva los determinantes sociales de la salud, mediante  la prevención y control de la zoonosis</t>
  </si>
  <si>
    <t>A 2027 el municipio de Dosquebradas integra en su Plan de Desarrollo Territorial estrategias para afectar de manera positiva los determinantes sociales de la salud</t>
  </si>
  <si>
    <t>A 2027 se fortalece el nivel primario de atención en salud presente en el municipio</t>
  </si>
  <si>
    <t>A 2027 se fortalecerá la red de prestación de servicios de salud, para mejorar la oferta de los mismos</t>
  </si>
  <si>
    <t>A 2027 el municipio panificará y  gestionará estrategias para el fortalecimiento del talento humano en salud</t>
  </si>
  <si>
    <t>Dosquebradas con coberturas útiles de vacunación</t>
  </si>
  <si>
    <t>Un municipio fortalecido en la prevención y control de las enfermedades transmitidas por vectores (ETV).</t>
  </si>
  <si>
    <t>Un municipio fortalecido en la prevención y control de la zoonosis</t>
  </si>
  <si>
    <t>Dosquebradas con cobertura de aseguramiento en salud del 95% de la población</t>
  </si>
  <si>
    <t>Un municipio con una prestación de servicio en salud con calidad y oportunidad</t>
  </si>
  <si>
    <t>Comunidad con acceso oportuno al diagnóstico y tratamiento integral de infecciones de transmisión sexual, bajo el acompañamiento participativo y articulado con las IPSs, las EAPB, la comunidad y demás sectores e instituciones involucradas</t>
  </si>
  <si>
    <t>Secretaría de salud fortalecida, para dar respuesta oportuna y efectiva a las necesidades de la comunidad</t>
  </si>
  <si>
    <t>Secretaría de Salud</t>
  </si>
  <si>
    <t>No aplica</t>
  </si>
  <si>
    <t>SGP</t>
  </si>
  <si>
    <t>RECURSOS PROPIOS 
SGP</t>
  </si>
  <si>
    <t xml:space="preserve">RECURSOS PROPIOS </t>
  </si>
  <si>
    <t xml:space="preserve">RECURSOS PROPIOS 
SGP
DESTINACIÓN ESPECIFICA </t>
  </si>
  <si>
    <t>RECURSOS PROPIOS</t>
  </si>
  <si>
    <t xml:space="preserve">DESTINACIÓN ESPECIFICA </t>
  </si>
  <si>
    <t xml:space="preserve">RECURSOS PROPIOS 
DESTINACIÓN ESPECIFICA </t>
  </si>
  <si>
    <t>Identificación temprana y canalización oportuna a la ruta integral en salud maternoperinatal, donde exista plena articulación de los prestadores de servicios de salud involucrados en su atención.</t>
  </si>
  <si>
    <t>Fortalecer la gestión en salud, el cuidado de la salud, gestión integral de riesgo y el enfoque diferencial poblacional y territorial, en el marco de la estrategia de atención primaria en salud en todos los entornos</t>
  </si>
  <si>
    <t>Aumentar la cobertura en salud para la población, mediante estrategias de  integración de actores del sistema orientados a incrementar la cobertura del aseguramiento en el municipio, así como promover la cultura del aseguramiento en salud a la población</t>
  </si>
  <si>
    <t>Mejorar y fortalecer la red de prestación de servicios, principalmente el fortalecimiento de la atención primaria en salud. Así mismo y de  manera articulada y con la participación comunitaria, identificar las falencias en la prestación de los servicios de salud que conlleven a estructurar acciones que beneficien a la comunidad.</t>
  </si>
  <si>
    <t>Un territorio con intervenciones psicosociales, en donde se gestionen estrategias y acciones para intervenir los riesgos en salud mental, el consumo de sustancias psicoactivas - SPA, el suicidio y la violencia de género</t>
  </si>
  <si>
    <t>A 2027 el municipio de Dosquebradas responde a las necesidades en salud mental de la población, con participación de los actores estratégicos, a partir de la formulación e implementación de la política publica de salud mental y drogas</t>
  </si>
  <si>
    <t>Formular e implementar la política publica de salud mental y drogas en el municipio de Dosquebradas</t>
  </si>
  <si>
    <t xml:space="preserve">Realizar asistencia técnica y seguimiento a las EAPB y sus redes de IPS primarias y de salud mental para el cumplimiento de la atención integral a la población vulnerable en salud mental y las victimas del conflicto armado.   </t>
  </si>
  <si>
    <t>Intervenir con el programa de atención psicosocial para victimas del conflicto armado (PAPSIVI) al 50% de la población victima con necesidades de atención en Salud mental.</t>
  </si>
  <si>
    <t xml:space="preserve">Un municipio con acciones de promoción , prevención, inspección, vigilancia y control para minimizar la afectación de la salud de la población, asociada a condiciones ambientales </t>
  </si>
  <si>
    <t>Implementar la Política Integral de Salud Ambiental (PISA) en un 40%</t>
  </si>
  <si>
    <t>Adoptar la Política Integral de Salud Ambiental (PISA).</t>
  </si>
  <si>
    <t xml:space="preserve">A 2027 el municipio de Dosquebradas fortalecerá su capacidad como autoridad sanitaria </t>
  </si>
  <si>
    <t>Incrementar las coberturas útiles de vacunación en los biológicos trazadores del 84% al 95%</t>
  </si>
  <si>
    <t>Estrategias de gestión del riesgo para abordar situaciones  endemo-epidémicas implementadas</t>
  </si>
  <si>
    <t>Un territorio con acciones de promoción y prevención para disminuir la incidencia de las enfermedades crónicas no transmisibles, en donde se fomenten hábitos y estilos de vida saludables</t>
  </si>
  <si>
    <t>Disminuir la tasa de mortalidad por enfermedad isquémica del corazón de 76,37 a 75 por cada 100.000 habitantes</t>
  </si>
  <si>
    <t>Un municipio fortalecido en el cuidado de la salud, la gestión integral de riesgo y el enfoque diferencial, en el marco de la estrategia de atención primaria en salud en todos los entornos</t>
  </si>
  <si>
    <t>Implementar una estrategia de Atención Primaria en Salud APS en el Municipio</t>
  </si>
  <si>
    <t>A 2027 el municipio de Dosquebradas fortalecerá su capacidad como autoridad sanitaria y apropiará el modelo de salud basado en la atención primaria, alcanzando un aseguramiento en salud del 95% de la población</t>
  </si>
  <si>
    <t>Afiliar a la población al sistema general de seguridad social en salud</t>
  </si>
  <si>
    <t>Gestionar el incremento de sedes de prestación de servicio de salud habilitadas en el Municipio</t>
  </si>
  <si>
    <t>Elaborar y ejecutar un Plan anual de auditorias y plan anual de asistencias técnicas a la red de prestación de servicios de salud</t>
  </si>
  <si>
    <t xml:space="preserve">A 2027 el municipio integra en el plan territorial de salud espacios de participación ciudadana que garanticen el derecho fundamental a la salud y la respuesta a las necesidades de la salud bajo un enfoque diferencial </t>
  </si>
  <si>
    <t>Disminuir la tasa de mortalidad por enfermedad por VIH (SIDA) de 7,86 a 7,5 por cada 100.000 habitantes en el municipio</t>
  </si>
  <si>
    <t>Mejorar las instalaciones físicas y las capacidades técnicas, tecnológicas y administrativas de la Secretaría de Salud y Seguridad Social.</t>
  </si>
  <si>
    <t>Administración de la ejecución, vigilancia y control de la secretaría de salud pública en Dosquebradas</t>
  </si>
  <si>
    <t>Administración de los recursos de aseguramiento y prestación integral de los servicios de salud en Dosquebradas</t>
  </si>
  <si>
    <t xml:space="preserve">Documento de lineamientos técnicos realizados </t>
  </si>
  <si>
    <t xml:space="preserve">Aprestamiento para la gestión de la construcción de la Política Pública. Formular e implementar la Política Pública de Salud Mental.
</t>
  </si>
  <si>
    <t>27. Año 1</t>
  </si>
  <si>
    <t>Estrategias de gestión del riesgo en temas de salud sexual y reproductiva implementadas (anuales)</t>
  </si>
  <si>
    <t>Realizar acciones de inspección, vigilancia y/o control sanitarios a establecimientos comerciales y prestación de servicios.</t>
  </si>
  <si>
    <t>Realizar acciones de inspección, vigilancia y/o control sanitario de alimentos y bebidas alcohólicas basadas en riesgo.</t>
  </si>
  <si>
    <t>Estrategias de gestión del riesgo para temas de consumo, aprovechamiento biológico, calidad e inocuidad de los alimentos implementadas</t>
  </si>
  <si>
    <t>Estrategias de promoción de la salud para enfermedades inmunoprevenibles implementadas (anuales)</t>
  </si>
  <si>
    <t>Campañas de gestión del riesgo para abordar situaciones de salud relacionadas con condiciones ambientales implementadas (anuales)</t>
  </si>
  <si>
    <t>Estrategias de promoción de la salud  y prevención de riesgos asociados a condiciones no transmisibles implementadas (anuales)</t>
  </si>
  <si>
    <t>Realizar acciones de inspección, vigilancia y seguimiento a Institución prestadora de servicios de salud - IPS en la implementación de la ruta de promoción y mantenimiento de salud en la adultez y vejez.</t>
  </si>
  <si>
    <t>Estrategias de gestión para abordar condiciones crónicas prevalentes implementadas (anuales)</t>
  </si>
  <si>
    <t>Estrategias de gestión del riesgo para enfermedades emergentes, reemergentes y desatendidas implementadas (anuales)</t>
  </si>
  <si>
    <t>Efectuar acciones de inspección, vigilancia y seguimiento a Instituciones Prestadoras de Servicios de Salud - IPS en la implementación de la ruta de promoción y mantenimiento de salud para adolescencia y juventud.</t>
  </si>
  <si>
    <t>Estrategias de promoción de la salud implementadas (anuales)</t>
  </si>
  <si>
    <t xml:space="preserve">Gestionar la construcción de la Unidad de Adicciones </t>
  </si>
  <si>
    <t>Formular e implementar un Plan Municipal de respuesta a las infecciones de transmisión sexual.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</si>
</sst>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11"/>
      <color rgb="FF000000"/>
      <name val="Calibri"/>
      <scheme val="minor"/>
    </font>
    <font>
      <sz val="11"/>
      <name val="Calibri"/>
      <family val="2"/>
    </font>
    <font>
      <sz val="11"/>
      <name val="Calibri"/>
      <family val="2"/>
    </font>
    <font>
      <b/>
      <sz val="11"/>
      <color rgb="FF000000"/>
      <name val="Calibri"/>
      <family val="2"/>
      <scheme val="minor"/>
    </font>
    <font>
      <sz val="11"/>
      <color rgb="FF000000"/>
      <name val="Arial Black"/>
      <family val="2"/>
    </font>
    <font>
      <b/>
      <sz val="18"/>
      <color rgb="FF000000"/>
      <name val="Calibri"/>
      <family val="2"/>
      <scheme val="minor"/>
    </font>
    <font>
      <b/>
      <sz val="16"/>
      <name val="Calibri"/>
      <family val="2"/>
    </font>
    <font>
      <b/>
      <sz val="16"/>
      <name val="Calibri"/>
      <family val="2"/>
      <scheme val="minor"/>
    </font>
    <font>
      <b/>
      <sz val="16"/>
      <color rgb="FF000000"/>
      <name val="Calibri"/>
      <family val="2"/>
      <scheme val="minor"/>
    </font>
    <font>
      <b/>
      <sz val="16"/>
      <color theme="1"/>
      <name val="Calibri"/>
      <family val="2"/>
      <scheme val="minor"/>
    </font>
    <font>
      <b/>
      <sz val="20"/>
      <color rgb="FF000000"/>
      <name val="Calibri"/>
      <family val="2"/>
      <scheme val="minor"/>
    </font>
    <font>
      <sz val="11"/>
      <color rgb="FF231F20"/>
      <name val="Calibri"/>
      <family val="2"/>
      <scheme val="minor"/>
    </font>
    <font>
      <sz val="11"/>
      <name val="Calibri"/>
      <family val="2"/>
      <scheme val="minor"/>
    </font>
    <font>
      <sz val="8"/>
      <name val="Calibri"/>
      <family val="2"/>
      <scheme val="minor"/>
    </font>
    <font>
      <sz val="8"/>
      <color theme="1"/>
      <name val="Calibri"/>
      <family val="2"/>
      <scheme val="minor"/>
    </font>
    <font>
      <sz val="11"/>
      <color rgb="FF000000"/>
      <name val="Calibri"/>
      <family val="2"/>
      <scheme val="minor"/>
    </font>
    <font>
      <sz val="11"/>
      <color rgb="FF000000"/>
      <name val="Calibri"/>
      <family val="2"/>
      <scheme val="minor"/>
    </font>
    <font>
      <sz val="10"/>
      <name val="Calibri"/>
      <family val="2"/>
      <scheme val="minor"/>
    </font>
    <font>
      <sz val="10"/>
      <color rgb="FF000000"/>
      <name val="Calibri"/>
      <family val="2"/>
      <scheme val="minor"/>
    </font>
    <font>
      <sz val="10"/>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rgb="FFECEEEF"/>
        <bgColor rgb="FFECEEEF"/>
      </patternFill>
    </fill>
    <fill>
      <patternFill patternType="solid">
        <fgColor theme="2"/>
        <bgColor indexed="64"/>
      </patternFill>
    </fill>
    <fill>
      <patternFill patternType="solid">
        <fgColor theme="2"/>
        <bgColor rgb="FFECEEEF"/>
      </patternFill>
    </fill>
    <fill>
      <patternFill patternType="solid">
        <fgColor theme="0"/>
        <bgColor indexed="64"/>
      </patternFill>
    </fill>
  </fills>
  <borders count="1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6" fillId="0" borderId="0" applyFont="0" applyFill="0" applyBorder="0" applyAlignment="0" applyProtection="0"/>
  </cellStyleXfs>
  <cellXfs count="70">
    <xf numFmtId="0" fontId="0" fillId="0" borderId="0" xfId="0"/>
    <xf numFmtId="0" fontId="2" fillId="0" borderId="0" xfId="0" applyFont="1"/>
    <xf numFmtId="0" fontId="0" fillId="0" borderId="1" xfId="0" applyBorder="1"/>
    <xf numFmtId="0" fontId="1" fillId="0" borderId="1" xfId="0" applyFont="1" applyBorder="1"/>
    <xf numFmtId="0" fontId="1" fillId="0" borderId="1" xfId="0" applyFont="1" applyBorder="1" applyAlignment="1">
      <alignment horizontal="center" vertical="center"/>
    </xf>
    <xf numFmtId="0" fontId="4" fillId="0" borderId="0" xfId="0" applyFont="1"/>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wrapText="1"/>
    </xf>
    <xf numFmtId="0" fontId="4" fillId="0" borderId="0" xfId="0" applyFont="1" applyAlignment="1">
      <alignment horizontal="left" wrapText="1"/>
    </xf>
    <xf numFmtId="0" fontId="4" fillId="3" borderId="0" xfId="0" applyFont="1" applyFill="1"/>
    <xf numFmtId="0" fontId="4" fillId="3" borderId="0" xfId="0" applyFont="1" applyFill="1" applyAlignment="1">
      <alignment wrapText="1"/>
    </xf>
    <xf numFmtId="0" fontId="6" fillId="3"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4" borderId="2" xfId="0" applyFont="1" applyFill="1" applyBorder="1" applyAlignment="1">
      <alignment horizontal="left" vertical="top" wrapText="1"/>
    </xf>
    <xf numFmtId="0" fontId="8" fillId="3"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8" fillId="3" borderId="2" xfId="0" applyFont="1" applyFill="1" applyBorder="1" applyAlignment="1">
      <alignment horizontal="left" vertical="top"/>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11" fillId="0" borderId="2" xfId="0" applyFont="1" applyBorder="1" applyAlignment="1">
      <alignment vertical="top"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3" fillId="5" borderId="2"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2" fillId="0" borderId="2" xfId="0" applyFont="1" applyBorder="1" applyAlignment="1">
      <alignment wrapText="1"/>
    </xf>
    <xf numFmtId="0" fontId="12" fillId="0" borderId="2" xfId="0" applyFont="1" applyBorder="1" applyAlignment="1">
      <alignment vertical="top" wrapText="1"/>
    </xf>
    <xf numFmtId="1" fontId="13" fillId="0" borderId="2" xfId="0" applyNumberFormat="1" applyFont="1" applyBorder="1" applyAlignment="1">
      <alignment horizontal="left" vertical="center" wrapText="1"/>
    </xf>
    <xf numFmtId="0" fontId="15" fillId="0" borderId="2" xfId="0" applyFont="1" applyBorder="1"/>
    <xf numFmtId="0" fontId="15"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5" fillId="0" borderId="2" xfId="0" applyFont="1" applyBorder="1" applyAlignment="1">
      <alignment horizontal="left" vertical="top" wrapText="1"/>
    </xf>
    <xf numFmtId="0" fontId="15" fillId="0" borderId="0" xfId="0" applyFont="1"/>
    <xf numFmtId="43" fontId="17" fillId="0" borderId="2" xfId="1" applyFont="1" applyBorder="1" applyAlignment="1">
      <alignment horizontal="left" vertical="center" wrapText="1"/>
    </xf>
    <xf numFmtId="43" fontId="18" fillId="0" borderId="2" xfId="1" applyFont="1" applyBorder="1" applyAlignment="1">
      <alignment horizontal="center" vertical="center"/>
    </xf>
    <xf numFmtId="0" fontId="18" fillId="0" borderId="2" xfId="0" applyFont="1" applyBorder="1" applyAlignment="1">
      <alignment horizontal="center" vertical="center"/>
    </xf>
    <xf numFmtId="43" fontId="18" fillId="0" borderId="2" xfId="1" applyFont="1" applyFill="1" applyBorder="1" applyAlignment="1">
      <alignment vertical="center" wrapText="1"/>
    </xf>
    <xf numFmtId="0" fontId="18" fillId="0" borderId="2" xfId="0" applyFont="1" applyBorder="1" applyAlignment="1">
      <alignment horizontal="center" vertical="center" wrapText="1"/>
    </xf>
    <xf numFmtId="43" fontId="19" fillId="0" borderId="2" xfId="1" applyFont="1" applyFill="1" applyBorder="1" applyAlignment="1">
      <alignment vertical="center" wrapText="1"/>
    </xf>
    <xf numFmtId="43" fontId="18" fillId="0" borderId="2" xfId="1" applyFont="1" applyFill="1" applyBorder="1" applyAlignment="1">
      <alignment horizontal="center" vertical="center" wrapText="1"/>
    </xf>
    <xf numFmtId="43" fontId="18" fillId="0" borderId="2" xfId="0" applyNumberFormat="1" applyFont="1" applyBorder="1"/>
    <xf numFmtId="0" fontId="18" fillId="0" borderId="0" xfId="0" applyFont="1"/>
    <xf numFmtId="2" fontId="0" fillId="0" borderId="0" xfId="0" applyNumberFormat="1"/>
    <xf numFmtId="164" fontId="18" fillId="0" borderId="2" xfId="1" applyNumberFormat="1" applyFont="1" applyBorder="1" applyAlignment="1">
      <alignment horizontal="center" vertical="center"/>
    </xf>
    <xf numFmtId="164" fontId="18" fillId="0" borderId="2" xfId="1" applyNumberFormat="1" applyFont="1" applyFill="1" applyBorder="1" applyAlignment="1">
      <alignment vertical="center" wrapText="1"/>
    </xf>
    <xf numFmtId="164" fontId="19" fillId="0" borderId="2" xfId="1" applyNumberFormat="1" applyFont="1" applyFill="1" applyBorder="1" applyAlignment="1">
      <alignment vertical="center" wrapText="1"/>
    </xf>
    <xf numFmtId="164" fontId="17" fillId="0" borderId="2" xfId="1" applyNumberFormat="1" applyFont="1" applyBorder="1" applyAlignment="1">
      <alignment horizontal="left" vertical="center" wrapText="1"/>
    </xf>
    <xf numFmtId="43" fontId="18" fillId="0" borderId="2" xfId="1" applyFont="1" applyFill="1" applyBorder="1" applyAlignment="1">
      <alignment horizontal="center" vertical="center"/>
    </xf>
    <xf numFmtId="43" fontId="17" fillId="0" borderId="2" xfId="1" applyFont="1" applyFill="1" applyBorder="1" applyAlignment="1">
      <alignment horizontal="left" vertical="center" wrapText="1"/>
    </xf>
    <xf numFmtId="0" fontId="13" fillId="0" borderId="2" xfId="0" applyFont="1" applyBorder="1" applyAlignment="1">
      <alignment horizontal="left" vertical="center"/>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0" fontId="0" fillId="0" borderId="4" xfId="0" applyBorder="1" applyAlignment="1">
      <alignment horizontal="center"/>
    </xf>
    <xf numFmtId="0" fontId="5" fillId="0" borderId="7" xfId="0" applyFont="1" applyBorder="1" applyAlignment="1">
      <alignment horizontal="center" vertical="center"/>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2" xfId="0" applyFont="1" applyBorder="1" applyAlignment="1">
      <alignment horizontal="center"/>
    </xf>
    <xf numFmtId="0" fontId="10"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123825</xdr:rowOff>
    </xdr:from>
    <xdr:to>
      <xdr:col>0</xdr:col>
      <xdr:colOff>1846861</xdr:colOff>
      <xdr:row>0</xdr:row>
      <xdr:rowOff>709092</xdr:rowOff>
    </xdr:to>
    <xdr:pic>
      <xdr:nvPicPr>
        <xdr:cNvPr id="5" name="Imagen 4">
          <a:extLst>
            <a:ext uri="{FF2B5EF4-FFF2-40B4-BE49-F238E27FC236}">
              <a16:creationId xmlns:a16="http://schemas.microsoft.com/office/drawing/2014/main" id="{790EEABD-E19E-4156-9A6F-6C6F18D23BA4}"/>
            </a:ext>
          </a:extLst>
        </xdr:cNvPr>
        <xdr:cNvPicPr>
          <a:picLocks noChangeAspect="1"/>
        </xdr:cNvPicPr>
      </xdr:nvPicPr>
      <xdr:blipFill>
        <a:blip xmlns:r="http://schemas.openxmlformats.org/officeDocument/2006/relationships" r:embed="rId1"/>
        <a:stretch>
          <a:fillRect/>
        </a:stretch>
      </xdr:blipFill>
      <xdr:spPr>
        <a:xfrm>
          <a:off x="66675" y="123825"/>
          <a:ext cx="1780186" cy="585267"/>
        </a:xfrm>
        <a:prstGeom prst="rect">
          <a:avLst/>
        </a:prstGeom>
      </xdr:spPr>
    </xdr:pic>
    <xdr:clientData/>
  </xdr:twoCellAnchor>
  <xdr:twoCellAnchor editAs="oneCell">
    <xdr:from>
      <xdr:col>0</xdr:col>
      <xdr:colOff>5972175</xdr:colOff>
      <xdr:row>0</xdr:row>
      <xdr:rowOff>171450</xdr:rowOff>
    </xdr:from>
    <xdr:to>
      <xdr:col>0</xdr:col>
      <xdr:colOff>7228060</xdr:colOff>
      <xdr:row>0</xdr:row>
      <xdr:rowOff>707944</xdr:rowOff>
    </xdr:to>
    <xdr:pic>
      <xdr:nvPicPr>
        <xdr:cNvPr id="11" name="Imagen 10">
          <a:extLst>
            <a:ext uri="{FF2B5EF4-FFF2-40B4-BE49-F238E27FC236}">
              <a16:creationId xmlns:a16="http://schemas.microsoft.com/office/drawing/2014/main" id="{001E94D9-3F59-40CF-838D-7EEA4CFBFB32}"/>
            </a:ext>
          </a:extLst>
        </xdr:cNvPr>
        <xdr:cNvPicPr>
          <a:picLocks noChangeAspect="1"/>
        </xdr:cNvPicPr>
      </xdr:nvPicPr>
      <xdr:blipFill>
        <a:blip xmlns:r="http://schemas.openxmlformats.org/officeDocument/2006/relationships" r:embed="rId2"/>
        <a:stretch>
          <a:fillRect/>
        </a:stretch>
      </xdr:blipFill>
      <xdr:spPr>
        <a:xfrm>
          <a:off x="5972175" y="171450"/>
          <a:ext cx="1255885" cy="536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238123</xdr:colOff>
      <xdr:row>0</xdr:row>
      <xdr:rowOff>198437</xdr:rowOff>
    </xdr:from>
    <xdr:to>
      <xdr:col>0</xdr:col>
      <xdr:colOff>2169583</xdr:colOff>
      <xdr:row>0</xdr:row>
      <xdr:rowOff>833438</xdr:rowOff>
    </xdr:to>
    <xdr:pic>
      <xdr:nvPicPr>
        <xdr:cNvPr id="2" name="Imagen 1">
          <a:extLst>
            <a:ext uri="{FF2B5EF4-FFF2-40B4-BE49-F238E27FC236}">
              <a16:creationId xmlns:a16="http://schemas.microsoft.com/office/drawing/2014/main" id="{29622B8F-3D15-4558-8EB6-B3E6C252A392}"/>
            </a:ext>
          </a:extLst>
        </xdr:cNvPr>
        <xdr:cNvPicPr>
          <a:picLocks noChangeAspect="1"/>
        </xdr:cNvPicPr>
      </xdr:nvPicPr>
      <xdr:blipFill>
        <a:blip xmlns:r="http://schemas.openxmlformats.org/officeDocument/2006/relationships" r:embed="rId1"/>
        <a:stretch>
          <a:fillRect/>
        </a:stretch>
      </xdr:blipFill>
      <xdr:spPr>
        <a:xfrm>
          <a:off x="238123" y="198437"/>
          <a:ext cx="1931460" cy="635001"/>
        </a:xfrm>
        <a:prstGeom prst="rect">
          <a:avLst/>
        </a:prstGeom>
      </xdr:spPr>
    </xdr:pic>
    <xdr:clientData/>
  </xdr:twoCellAnchor>
  <xdr:twoCellAnchor editAs="oneCell">
    <xdr:from>
      <xdr:col>2</xdr:col>
      <xdr:colOff>595311</xdr:colOff>
      <xdr:row>0</xdr:row>
      <xdr:rowOff>105833</xdr:rowOff>
    </xdr:from>
    <xdr:to>
      <xdr:col>2</xdr:col>
      <xdr:colOff>2050822</xdr:colOff>
      <xdr:row>0</xdr:row>
      <xdr:rowOff>727604</xdr:rowOff>
    </xdr:to>
    <xdr:pic>
      <xdr:nvPicPr>
        <xdr:cNvPr id="4" name="Imagen 3">
          <a:extLst>
            <a:ext uri="{FF2B5EF4-FFF2-40B4-BE49-F238E27FC236}">
              <a16:creationId xmlns:a16="http://schemas.microsoft.com/office/drawing/2014/main" id="{D86997E4-5847-40E3-B697-8E0D6BF58089}"/>
            </a:ext>
          </a:extLst>
        </xdr:cNvPr>
        <xdr:cNvPicPr>
          <a:picLocks noChangeAspect="1"/>
        </xdr:cNvPicPr>
      </xdr:nvPicPr>
      <xdr:blipFill>
        <a:blip xmlns:r="http://schemas.openxmlformats.org/officeDocument/2006/relationships" r:embed="rId2"/>
        <a:stretch>
          <a:fillRect/>
        </a:stretch>
      </xdr:blipFill>
      <xdr:spPr>
        <a:xfrm>
          <a:off x="4762499" y="105833"/>
          <a:ext cx="1455511" cy="6217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368299</xdr:rowOff>
    </xdr:from>
    <xdr:to>
      <xdr:col>2</xdr:col>
      <xdr:colOff>1337600</xdr:colOff>
      <xdr:row>0</xdr:row>
      <xdr:rowOff>1291050</xdr:rowOff>
    </xdr:to>
    <xdr:pic>
      <xdr:nvPicPr>
        <xdr:cNvPr id="2" name="Imagen 1">
          <a:extLst>
            <a:ext uri="{FF2B5EF4-FFF2-40B4-BE49-F238E27FC236}">
              <a16:creationId xmlns:a16="http://schemas.microsoft.com/office/drawing/2014/main" id="{084BC0D7-689F-4B43-8854-8982B7860C4E}"/>
            </a:ext>
          </a:extLst>
        </xdr:cNvPr>
        <xdr:cNvPicPr>
          <a:picLocks noChangeAspect="1"/>
        </xdr:cNvPicPr>
      </xdr:nvPicPr>
      <xdr:blipFill>
        <a:blip xmlns:r="http://schemas.openxmlformats.org/officeDocument/2006/relationships" r:embed="rId1"/>
        <a:stretch>
          <a:fillRect/>
        </a:stretch>
      </xdr:blipFill>
      <xdr:spPr>
        <a:xfrm>
          <a:off x="266700" y="368299"/>
          <a:ext cx="2806700" cy="922751"/>
        </a:xfrm>
        <a:prstGeom prst="rect">
          <a:avLst/>
        </a:prstGeom>
      </xdr:spPr>
    </xdr:pic>
    <xdr:clientData/>
  </xdr:twoCellAnchor>
  <xdr:twoCellAnchor editAs="oneCell">
    <xdr:from>
      <xdr:col>18</xdr:col>
      <xdr:colOff>292100</xdr:colOff>
      <xdr:row>0</xdr:row>
      <xdr:rowOff>292100</xdr:rowOff>
    </xdr:from>
    <xdr:to>
      <xdr:col>20</xdr:col>
      <xdr:colOff>7201</xdr:colOff>
      <xdr:row>0</xdr:row>
      <xdr:rowOff>1143000</xdr:rowOff>
    </xdr:to>
    <xdr:pic>
      <xdr:nvPicPr>
        <xdr:cNvPr id="3" name="Imagen 2">
          <a:extLst>
            <a:ext uri="{FF2B5EF4-FFF2-40B4-BE49-F238E27FC236}">
              <a16:creationId xmlns:a16="http://schemas.microsoft.com/office/drawing/2014/main" id="{691CCA92-8095-49AD-A88C-164586650323}"/>
            </a:ext>
          </a:extLst>
        </xdr:cNvPr>
        <xdr:cNvPicPr>
          <a:picLocks noChangeAspect="1"/>
        </xdr:cNvPicPr>
      </xdr:nvPicPr>
      <xdr:blipFill>
        <a:blip xmlns:r="http://schemas.openxmlformats.org/officeDocument/2006/relationships" r:embed="rId2"/>
        <a:stretch>
          <a:fillRect/>
        </a:stretch>
      </xdr:blipFill>
      <xdr:spPr>
        <a:xfrm>
          <a:off x="18656300" y="292100"/>
          <a:ext cx="1991882" cy="85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355600</xdr:colOff>
      <xdr:row>0</xdr:row>
      <xdr:rowOff>165100</xdr:rowOff>
    </xdr:from>
    <xdr:to>
      <xdr:col>1</xdr:col>
      <xdr:colOff>806115</xdr:colOff>
      <xdr:row>0</xdr:row>
      <xdr:rowOff>876300</xdr:rowOff>
    </xdr:to>
    <xdr:pic>
      <xdr:nvPicPr>
        <xdr:cNvPr id="2" name="Imagen 1">
          <a:extLst>
            <a:ext uri="{FF2B5EF4-FFF2-40B4-BE49-F238E27FC236}">
              <a16:creationId xmlns:a16="http://schemas.microsoft.com/office/drawing/2014/main" id="{23F1D1BD-80CE-46B4-A7DB-10AAEE94FCCB}"/>
            </a:ext>
          </a:extLst>
        </xdr:cNvPr>
        <xdr:cNvPicPr>
          <a:picLocks noChangeAspect="1"/>
        </xdr:cNvPicPr>
      </xdr:nvPicPr>
      <xdr:blipFill>
        <a:blip xmlns:r="http://schemas.openxmlformats.org/officeDocument/2006/relationships" r:embed="rId1"/>
        <a:stretch>
          <a:fillRect/>
        </a:stretch>
      </xdr:blipFill>
      <xdr:spPr>
        <a:xfrm>
          <a:off x="355600" y="165100"/>
          <a:ext cx="2145965" cy="711200"/>
        </a:xfrm>
        <a:prstGeom prst="rect">
          <a:avLst/>
        </a:prstGeom>
      </xdr:spPr>
    </xdr:pic>
    <xdr:clientData/>
  </xdr:twoCellAnchor>
  <xdr:twoCellAnchor editAs="oneCell">
    <xdr:from>
      <xdr:col>9</xdr:col>
      <xdr:colOff>1765300</xdr:colOff>
      <xdr:row>0</xdr:row>
      <xdr:rowOff>165022</xdr:rowOff>
    </xdr:from>
    <xdr:to>
      <xdr:col>10</xdr:col>
      <xdr:colOff>1510967</xdr:colOff>
      <xdr:row>0</xdr:row>
      <xdr:rowOff>942414</xdr:rowOff>
    </xdr:to>
    <xdr:pic>
      <xdr:nvPicPr>
        <xdr:cNvPr id="3" name="Imagen 2">
          <a:extLst>
            <a:ext uri="{FF2B5EF4-FFF2-40B4-BE49-F238E27FC236}">
              <a16:creationId xmlns:a16="http://schemas.microsoft.com/office/drawing/2014/main" id="{1F766F9D-98ED-4C91-B38C-1F77DF664001}"/>
            </a:ext>
          </a:extLst>
        </xdr:cNvPr>
        <xdr:cNvPicPr>
          <a:picLocks noChangeAspect="1"/>
        </xdr:cNvPicPr>
      </xdr:nvPicPr>
      <xdr:blipFill>
        <a:blip xmlns:r="http://schemas.openxmlformats.org/officeDocument/2006/relationships" r:embed="rId2"/>
        <a:stretch>
          <a:fillRect/>
        </a:stretch>
      </xdr:blipFill>
      <xdr:spPr>
        <a:xfrm>
          <a:off x="15233650" y="165022"/>
          <a:ext cx="1812592" cy="7773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E0259-8D82-4477-BC21-0F28030B0D41}">
  <dimension ref="A1:A73"/>
  <sheetViews>
    <sheetView topLeftCell="A22" zoomScale="110" zoomScaleNormal="110" workbookViewId="0">
      <selection activeCell="A27" sqref="A27"/>
    </sheetView>
  </sheetViews>
  <sheetFormatPr baseColWidth="10" defaultRowHeight="15" x14ac:dyDescent="0.25"/>
  <cols>
    <col min="1" max="1" width="155.42578125" customWidth="1"/>
    <col min="3" max="3" width="18.85546875" bestFit="1" customWidth="1"/>
  </cols>
  <sheetData>
    <row r="1" spans="1:1" ht="65.25" customHeight="1" x14ac:dyDescent="0.25"/>
    <row r="2" spans="1:1" ht="18.75" x14ac:dyDescent="0.4">
      <c r="A2" s="5" t="s">
        <v>22</v>
      </c>
    </row>
    <row r="3" spans="1:1" ht="18.75" x14ac:dyDescent="0.4">
      <c r="A3" s="5" t="s">
        <v>20</v>
      </c>
    </row>
    <row r="4" spans="1:1" ht="18.75" x14ac:dyDescent="0.4">
      <c r="A4" s="5" t="s">
        <v>21</v>
      </c>
    </row>
    <row r="5" spans="1:1" ht="18.75" x14ac:dyDescent="0.4">
      <c r="A5" s="5"/>
    </row>
    <row r="6" spans="1:1" ht="37.5" x14ac:dyDescent="0.4">
      <c r="A6" s="8" t="s">
        <v>23</v>
      </c>
    </row>
    <row r="7" spans="1:1" ht="18.75" x14ac:dyDescent="0.4">
      <c r="A7" s="8"/>
    </row>
    <row r="8" spans="1:1" ht="18.75" x14ac:dyDescent="0.4">
      <c r="A8" s="10" t="s">
        <v>0</v>
      </c>
    </row>
    <row r="9" spans="1:1" ht="56.25" x14ac:dyDescent="0.25">
      <c r="A9" s="6" t="s">
        <v>2</v>
      </c>
    </row>
    <row r="10" spans="1:1" ht="56.25" x14ac:dyDescent="0.4">
      <c r="A10" s="8" t="s">
        <v>4</v>
      </c>
    </row>
    <row r="11" spans="1:1" ht="91.5" customHeight="1" x14ac:dyDescent="0.25">
      <c r="A11" s="7" t="s">
        <v>3</v>
      </c>
    </row>
    <row r="12" spans="1:1" ht="18.75" x14ac:dyDescent="0.4">
      <c r="A12" s="10" t="s">
        <v>1</v>
      </c>
    </row>
    <row r="13" spans="1:1" ht="37.5" x14ac:dyDescent="0.4">
      <c r="A13" s="8" t="s">
        <v>27</v>
      </c>
    </row>
    <row r="14" spans="1:1" ht="37.5" x14ac:dyDescent="0.4">
      <c r="A14" s="8" t="s">
        <v>28</v>
      </c>
    </row>
    <row r="15" spans="1:1" ht="37.5" x14ac:dyDescent="0.4">
      <c r="A15" s="8" t="s">
        <v>29</v>
      </c>
    </row>
    <row r="16" spans="1:1" ht="37.5" x14ac:dyDescent="0.4">
      <c r="A16" s="8" t="s">
        <v>30</v>
      </c>
    </row>
    <row r="17" spans="1:1" ht="37.5" x14ac:dyDescent="0.4">
      <c r="A17" s="8" t="s">
        <v>31</v>
      </c>
    </row>
    <row r="18" spans="1:1" ht="37.5" x14ac:dyDescent="0.4">
      <c r="A18" s="8" t="s">
        <v>32</v>
      </c>
    </row>
    <row r="19" spans="1:1" ht="56.25" x14ac:dyDescent="0.4">
      <c r="A19" s="8" t="s">
        <v>33</v>
      </c>
    </row>
    <row r="20" spans="1:1" ht="53.25" customHeight="1" x14ac:dyDescent="0.4">
      <c r="A20" s="8" t="s">
        <v>34</v>
      </c>
    </row>
    <row r="21" spans="1:1" ht="18.75" x14ac:dyDescent="0.4">
      <c r="A21" s="11" t="s">
        <v>5</v>
      </c>
    </row>
    <row r="22" spans="1:1" ht="57.75" customHeight="1" x14ac:dyDescent="0.4">
      <c r="A22" s="9" t="s">
        <v>6</v>
      </c>
    </row>
    <row r="23" spans="1:1" ht="37.5" x14ac:dyDescent="0.4">
      <c r="A23" s="9" t="s">
        <v>7</v>
      </c>
    </row>
    <row r="24" spans="1:1" ht="18.75" x14ac:dyDescent="0.4">
      <c r="A24" s="9" t="s">
        <v>13</v>
      </c>
    </row>
    <row r="25" spans="1:1" ht="37.5" x14ac:dyDescent="0.4">
      <c r="A25" s="9" t="s">
        <v>8</v>
      </c>
    </row>
    <row r="26" spans="1:1" ht="18.75" x14ac:dyDescent="0.25">
      <c r="A26" s="7" t="s">
        <v>48</v>
      </c>
    </row>
    <row r="27" spans="1:1" ht="37.5" x14ac:dyDescent="0.4">
      <c r="A27" s="8" t="s">
        <v>49</v>
      </c>
    </row>
    <row r="28" spans="1:1" ht="37.5" x14ac:dyDescent="0.4">
      <c r="A28" s="8" t="s">
        <v>50</v>
      </c>
    </row>
    <row r="29" spans="1:1" ht="37.5" x14ac:dyDescent="0.4">
      <c r="A29" s="8" t="s">
        <v>51</v>
      </c>
    </row>
    <row r="30" spans="1:1" ht="18.75" x14ac:dyDescent="0.4">
      <c r="A30" s="11" t="s">
        <v>17</v>
      </c>
    </row>
    <row r="31" spans="1:1" ht="37.5" x14ac:dyDescent="0.4">
      <c r="A31" s="8" t="s">
        <v>61</v>
      </c>
    </row>
    <row r="32" spans="1:1" ht="37.5" x14ac:dyDescent="0.4">
      <c r="A32" s="8" t="s">
        <v>62</v>
      </c>
    </row>
    <row r="33" spans="1:1" ht="37.5" x14ac:dyDescent="0.4">
      <c r="A33" s="8" t="s">
        <v>63</v>
      </c>
    </row>
    <row r="34" spans="1:1" ht="37.5" x14ac:dyDescent="0.4">
      <c r="A34" s="8" t="s">
        <v>64</v>
      </c>
    </row>
    <row r="35" spans="1:1" ht="18.75" x14ac:dyDescent="0.4">
      <c r="A35" s="8" t="s">
        <v>65</v>
      </c>
    </row>
    <row r="36" spans="1:1" ht="39.75" customHeight="1" x14ac:dyDescent="0.4">
      <c r="A36" s="8" t="s">
        <v>66</v>
      </c>
    </row>
    <row r="37" spans="1:1" ht="18.75" x14ac:dyDescent="0.4">
      <c r="A37" s="8" t="s">
        <v>67</v>
      </c>
    </row>
    <row r="38" spans="1:1" ht="18.75" x14ac:dyDescent="0.4">
      <c r="A38" s="11" t="s">
        <v>18</v>
      </c>
    </row>
    <row r="39" spans="1:1" ht="37.5" x14ac:dyDescent="0.4">
      <c r="A39" s="8" t="s">
        <v>68</v>
      </c>
    </row>
    <row r="40" spans="1:1" ht="18.75" x14ac:dyDescent="0.4">
      <c r="A40" s="8" t="s">
        <v>69</v>
      </c>
    </row>
    <row r="41" spans="1:1" ht="37.5" x14ac:dyDescent="0.4">
      <c r="A41" s="8" t="s">
        <v>70</v>
      </c>
    </row>
    <row r="42" spans="1:1" ht="56.25" x14ac:dyDescent="0.4">
      <c r="A42" s="8" t="s">
        <v>71</v>
      </c>
    </row>
    <row r="43" spans="1:1" ht="37.5" x14ac:dyDescent="0.4">
      <c r="A43" s="8" t="s">
        <v>73</v>
      </c>
    </row>
    <row r="44" spans="1:1" ht="55.5" customHeight="1" x14ac:dyDescent="0.4">
      <c r="A44" s="8" t="s">
        <v>74</v>
      </c>
    </row>
    <row r="45" spans="1:1" ht="37.5" x14ac:dyDescent="0.4">
      <c r="A45" s="8" t="s">
        <v>75</v>
      </c>
    </row>
    <row r="46" spans="1:1" ht="37.5" x14ac:dyDescent="0.4">
      <c r="A46" s="8" t="s">
        <v>76</v>
      </c>
    </row>
    <row r="47" spans="1:1" ht="37.5" x14ac:dyDescent="0.4">
      <c r="A47" s="8" t="s">
        <v>77</v>
      </c>
    </row>
    <row r="48" spans="1:1" ht="18.75" x14ac:dyDescent="0.4">
      <c r="A48" s="8" t="s">
        <v>78</v>
      </c>
    </row>
    <row r="49" spans="1:1" ht="18.75" x14ac:dyDescent="0.4">
      <c r="A49" s="8" t="s">
        <v>79</v>
      </c>
    </row>
    <row r="50" spans="1:1" ht="21" customHeight="1" x14ac:dyDescent="0.4">
      <c r="A50" s="8" t="s">
        <v>80</v>
      </c>
    </row>
    <row r="51" spans="1:1" ht="37.5" x14ac:dyDescent="0.4">
      <c r="A51" s="8" t="s">
        <v>81</v>
      </c>
    </row>
    <row r="52" spans="1:1" ht="18.75" customHeight="1" x14ac:dyDescent="0.4">
      <c r="A52" s="8" t="s">
        <v>82</v>
      </c>
    </row>
    <row r="53" spans="1:1" ht="18.75" x14ac:dyDescent="0.4">
      <c r="A53" s="8" t="s">
        <v>83</v>
      </c>
    </row>
    <row r="55" spans="1:1" ht="18.75" x14ac:dyDescent="0.4">
      <c r="A55" s="11" t="s">
        <v>19</v>
      </c>
    </row>
    <row r="56" spans="1:1" ht="18.75" x14ac:dyDescent="0.4">
      <c r="A56" s="8" t="s">
        <v>85</v>
      </c>
    </row>
    <row r="57" spans="1:1" ht="37.5" x14ac:dyDescent="0.4">
      <c r="A57" s="8" t="s">
        <v>86</v>
      </c>
    </row>
    <row r="58" spans="1:1" ht="56.25" x14ac:dyDescent="0.4">
      <c r="A58" s="8" t="s">
        <v>87</v>
      </c>
    </row>
    <row r="59" spans="1:1" ht="18.75" x14ac:dyDescent="0.4">
      <c r="A59" s="8" t="s">
        <v>88</v>
      </c>
    </row>
    <row r="60" spans="1:1" ht="37.5" x14ac:dyDescent="0.4">
      <c r="A60" s="8" t="s">
        <v>89</v>
      </c>
    </row>
    <row r="61" spans="1:1" ht="37.5" x14ac:dyDescent="0.4">
      <c r="A61" s="8" t="s">
        <v>90</v>
      </c>
    </row>
    <row r="62" spans="1:1" ht="37.5" x14ac:dyDescent="0.4">
      <c r="A62" s="8" t="s">
        <v>91</v>
      </c>
    </row>
    <row r="63" spans="1:1" ht="18.75" x14ac:dyDescent="0.4">
      <c r="A63" s="8" t="s">
        <v>92</v>
      </c>
    </row>
    <row r="64" spans="1:1" ht="56.25" x14ac:dyDescent="0.4">
      <c r="A64" s="8" t="s">
        <v>93</v>
      </c>
    </row>
    <row r="65" spans="1:1" ht="37.5" x14ac:dyDescent="0.4">
      <c r="A65" s="8" t="s">
        <v>94</v>
      </c>
    </row>
    <row r="66" spans="1:1" ht="18.75" x14ac:dyDescent="0.4">
      <c r="A66" s="8" t="s">
        <v>95</v>
      </c>
    </row>
    <row r="67" spans="1:1" ht="18.75" x14ac:dyDescent="0.4">
      <c r="A67" s="8" t="s">
        <v>96</v>
      </c>
    </row>
    <row r="68" spans="1:1" ht="18.75" x14ac:dyDescent="0.4">
      <c r="A68" s="8" t="s">
        <v>97</v>
      </c>
    </row>
    <row r="69" spans="1:1" ht="18.75" x14ac:dyDescent="0.4">
      <c r="A69" s="8" t="s">
        <v>98</v>
      </c>
    </row>
    <row r="70" spans="1:1" ht="37.5" x14ac:dyDescent="0.4">
      <c r="A70" s="8" t="s">
        <v>99</v>
      </c>
    </row>
    <row r="71" spans="1:1" ht="18.75" x14ac:dyDescent="0.4">
      <c r="A71" s="8" t="s">
        <v>102</v>
      </c>
    </row>
    <row r="72" spans="1:1" ht="18.75" x14ac:dyDescent="0.4">
      <c r="A72" s="8" t="s">
        <v>100</v>
      </c>
    </row>
    <row r="73" spans="1:1" ht="18.75" x14ac:dyDescent="0.4">
      <c r="A73" s="8" t="s">
        <v>101</v>
      </c>
    </row>
  </sheetData>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zoomScale="90" zoomScaleNormal="90" workbookViewId="0">
      <selection activeCell="A8" sqref="A8"/>
    </sheetView>
  </sheetViews>
  <sheetFormatPr baseColWidth="10" defaultColWidth="14.42578125" defaultRowHeight="15" customHeight="1" x14ac:dyDescent="0.25"/>
  <cols>
    <col min="1" max="1" width="46.7109375" style="2" customWidth="1"/>
    <col min="2" max="2" width="26.7109375" style="2" customWidth="1"/>
    <col min="3" max="3" width="42.5703125" style="2" customWidth="1"/>
    <col min="4" max="4" width="40.140625" style="2" customWidth="1"/>
    <col min="5" max="5" width="14.140625" style="2" customWidth="1"/>
    <col min="6" max="6" width="20.140625" style="2" customWidth="1"/>
    <col min="7" max="7" width="29.85546875" style="2" customWidth="1"/>
    <col min="8" max="8" width="26.140625" style="2" customWidth="1"/>
    <col min="9" max="16384" width="14.42578125" style="2"/>
  </cols>
  <sheetData>
    <row r="1" spans="1:8" ht="71.25" customHeight="1" x14ac:dyDescent="0.25">
      <c r="A1" s="53"/>
      <c r="B1" s="53"/>
      <c r="C1" s="53"/>
    </row>
    <row r="2" spans="1:8" ht="71.25" customHeight="1" x14ac:dyDescent="0.25">
      <c r="A2" s="54" t="s">
        <v>25</v>
      </c>
      <c r="B2" s="54"/>
      <c r="C2" s="54"/>
    </row>
    <row r="3" spans="1:8" ht="42" x14ac:dyDescent="0.25">
      <c r="A3" s="12" t="s">
        <v>9</v>
      </c>
      <c r="B3" s="12" t="s">
        <v>10</v>
      </c>
      <c r="C3" s="12" t="s">
        <v>11</v>
      </c>
      <c r="D3" s="3"/>
      <c r="E3" s="3"/>
      <c r="F3" s="3"/>
      <c r="G3" s="3"/>
      <c r="H3" s="3"/>
    </row>
    <row r="4" spans="1:8" ht="77.25" customHeight="1" x14ac:dyDescent="0.25">
      <c r="A4" s="20" t="s">
        <v>276</v>
      </c>
      <c r="B4" s="29">
        <v>17</v>
      </c>
      <c r="C4" s="30" t="s">
        <v>330</v>
      </c>
      <c r="D4" s="3"/>
      <c r="E4" s="3"/>
      <c r="F4" s="3"/>
      <c r="G4" s="3"/>
      <c r="H4" s="3"/>
    </row>
    <row r="5" spans="1:8" ht="45" x14ac:dyDescent="0.25">
      <c r="A5" s="20" t="s">
        <v>277</v>
      </c>
      <c r="B5" s="29">
        <v>16</v>
      </c>
      <c r="C5" s="55" t="s">
        <v>278</v>
      </c>
      <c r="D5" s="3"/>
      <c r="E5" s="3"/>
      <c r="F5" s="3"/>
      <c r="G5" s="3"/>
      <c r="H5" s="3"/>
    </row>
    <row r="6" spans="1:8" ht="30" x14ac:dyDescent="0.25">
      <c r="A6" s="20" t="s">
        <v>279</v>
      </c>
      <c r="B6" s="29">
        <v>15</v>
      </c>
      <c r="C6" s="56"/>
      <c r="D6" s="3"/>
      <c r="E6" s="3"/>
      <c r="F6" s="3"/>
      <c r="G6" s="3"/>
      <c r="H6" s="3"/>
    </row>
    <row r="7" spans="1:8" ht="45" x14ac:dyDescent="0.25">
      <c r="A7" s="20" t="s">
        <v>280</v>
      </c>
      <c r="B7" s="29">
        <v>13</v>
      </c>
      <c r="C7" s="56"/>
      <c r="D7" s="3"/>
      <c r="E7" s="3"/>
      <c r="F7" s="3"/>
      <c r="G7" s="3"/>
      <c r="H7" s="3"/>
    </row>
    <row r="8" spans="1:8" ht="30" x14ac:dyDescent="0.25">
      <c r="A8" s="20" t="s">
        <v>281</v>
      </c>
      <c r="B8" s="29">
        <v>14</v>
      </c>
      <c r="C8" s="57"/>
      <c r="D8" s="3"/>
      <c r="E8" s="3"/>
      <c r="F8" s="3"/>
      <c r="G8" s="3"/>
      <c r="H8" s="3"/>
    </row>
    <row r="9" spans="1:8" ht="90" x14ac:dyDescent="0.25">
      <c r="A9" s="27" t="s">
        <v>282</v>
      </c>
      <c r="B9" s="29">
        <v>16</v>
      </c>
      <c r="C9" s="31" t="s">
        <v>283</v>
      </c>
      <c r="D9" s="3"/>
      <c r="E9" s="3"/>
      <c r="F9" s="3"/>
      <c r="G9" s="3"/>
      <c r="H9" s="3"/>
    </row>
    <row r="10" spans="1:8" ht="135" x14ac:dyDescent="0.25">
      <c r="A10" s="20" t="s">
        <v>284</v>
      </c>
      <c r="B10" s="29">
        <v>15</v>
      </c>
      <c r="C10" s="30" t="s">
        <v>285</v>
      </c>
      <c r="D10" s="3"/>
      <c r="E10" s="3"/>
      <c r="F10" s="3"/>
      <c r="G10" s="3"/>
      <c r="H10" s="3"/>
    </row>
    <row r="11" spans="1:8" ht="28.5" customHeight="1" x14ac:dyDescent="0.25">
      <c r="A11" s="27" t="s">
        <v>286</v>
      </c>
      <c r="B11" s="29">
        <v>15</v>
      </c>
      <c r="C11" s="26" t="s">
        <v>287</v>
      </c>
      <c r="D11" s="3"/>
      <c r="E11" s="3"/>
      <c r="F11" s="3"/>
      <c r="G11" s="3"/>
      <c r="H11" s="3"/>
    </row>
    <row r="12" spans="1:8" ht="30" customHeight="1" x14ac:dyDescent="0.25">
      <c r="A12" s="27" t="s">
        <v>288</v>
      </c>
      <c r="B12" s="29">
        <v>15</v>
      </c>
      <c r="C12" s="26" t="s">
        <v>289</v>
      </c>
      <c r="D12" s="3"/>
      <c r="E12" s="3"/>
      <c r="F12" s="3"/>
      <c r="G12" s="3"/>
      <c r="H12" s="3"/>
    </row>
    <row r="13" spans="1:8" ht="126" customHeight="1" x14ac:dyDescent="0.25">
      <c r="A13" s="20" t="s">
        <v>290</v>
      </c>
      <c r="B13" s="29">
        <v>14</v>
      </c>
      <c r="C13" s="32" t="s">
        <v>291</v>
      </c>
      <c r="D13" s="3"/>
      <c r="E13" s="3"/>
      <c r="F13" s="3"/>
      <c r="G13" s="3"/>
      <c r="H13" s="3"/>
    </row>
    <row r="14" spans="1:8" ht="30" customHeight="1" x14ac:dyDescent="0.25">
      <c r="A14" s="20" t="s">
        <v>292</v>
      </c>
      <c r="B14" s="29">
        <v>14</v>
      </c>
      <c r="C14" s="58" t="s">
        <v>331</v>
      </c>
      <c r="D14" s="3"/>
      <c r="E14" s="3"/>
      <c r="F14" s="3"/>
      <c r="G14" s="3"/>
      <c r="H14" s="3"/>
    </row>
    <row r="15" spans="1:8" ht="45" x14ac:dyDescent="0.25">
      <c r="A15" s="20" t="s">
        <v>293</v>
      </c>
      <c r="B15" s="29">
        <v>13</v>
      </c>
      <c r="C15" s="59"/>
      <c r="D15" s="3"/>
      <c r="E15" s="3"/>
      <c r="F15" s="3"/>
      <c r="G15" s="3"/>
      <c r="H15" s="3"/>
    </row>
    <row r="16" spans="1:8" ht="45" x14ac:dyDescent="0.25">
      <c r="A16" s="20" t="s">
        <v>294</v>
      </c>
      <c r="B16" s="29">
        <v>12</v>
      </c>
      <c r="C16" s="59"/>
      <c r="D16" s="3"/>
      <c r="E16" s="3"/>
      <c r="F16" s="3"/>
      <c r="G16" s="3"/>
      <c r="H16" s="3"/>
    </row>
    <row r="17" spans="1:4" ht="30" customHeight="1" x14ac:dyDescent="0.25">
      <c r="A17" s="20" t="s">
        <v>295</v>
      </c>
      <c r="B17" s="29">
        <v>13</v>
      </c>
      <c r="C17" s="60"/>
      <c r="D17" s="4"/>
    </row>
    <row r="18" spans="1:4" ht="90" x14ac:dyDescent="0.25">
      <c r="A18" s="20" t="s">
        <v>296</v>
      </c>
      <c r="B18" s="29">
        <v>13</v>
      </c>
      <c r="C18" s="32" t="s">
        <v>332</v>
      </c>
    </row>
    <row r="19" spans="1:4" ht="120" x14ac:dyDescent="0.25">
      <c r="A19" s="20" t="s">
        <v>297</v>
      </c>
      <c r="B19" s="29">
        <v>13</v>
      </c>
      <c r="C19" s="32" t="s">
        <v>333</v>
      </c>
    </row>
    <row r="20" spans="1:4" ht="135" x14ac:dyDescent="0.25">
      <c r="A20" s="20" t="s">
        <v>298</v>
      </c>
      <c r="B20" s="29">
        <v>13</v>
      </c>
      <c r="C20" s="32" t="s">
        <v>299</v>
      </c>
    </row>
    <row r="21" spans="1:4" ht="90" x14ac:dyDescent="0.25">
      <c r="A21" s="20" t="s">
        <v>300</v>
      </c>
      <c r="B21" s="29">
        <v>12</v>
      </c>
      <c r="C21" s="32" t="s">
        <v>301</v>
      </c>
    </row>
  </sheetData>
  <mergeCells count="4">
    <mergeCell ref="A1:C1"/>
    <mergeCell ref="A2:C2"/>
    <mergeCell ref="C5:C8"/>
    <mergeCell ref="C14:C17"/>
  </mergeCells>
  <pageMargins left="0.7" right="0.7" top="0.75" bottom="0.75" header="0" footer="0"/>
  <pageSetup paperSize="9" orientation="landscape" horizontalDpi="4294967294" verticalDpi="4294967294"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4"/>
  <sheetViews>
    <sheetView showGridLines="0" tabSelected="1" view="pageBreakPreview" topLeftCell="H2" zoomScale="80" zoomScaleNormal="85" zoomScaleSheetLayoutView="80" workbookViewId="0">
      <selection activeCell="F4" sqref="F4"/>
    </sheetView>
  </sheetViews>
  <sheetFormatPr baseColWidth="10" defaultColWidth="14.42578125" defaultRowHeight="15" customHeight="1" x14ac:dyDescent="0.25"/>
  <cols>
    <col min="1" max="1" width="30.42578125" customWidth="1"/>
    <col min="2" max="2" width="22" customWidth="1"/>
    <col min="3" max="3" width="20.85546875" customWidth="1"/>
    <col min="4" max="4" width="22.5703125" customWidth="1"/>
    <col min="5" max="5" width="21.28515625" customWidth="1"/>
    <col min="6" max="7" width="23.7109375" customWidth="1"/>
    <col min="8" max="8" width="26" customWidth="1"/>
    <col min="9" max="9" width="21.85546875" customWidth="1"/>
    <col min="10" max="10" width="22.5703125" customWidth="1"/>
    <col min="11" max="14" width="22.28515625" customWidth="1"/>
    <col min="15" max="15" width="19.140625" customWidth="1"/>
    <col min="16" max="16" width="23" customWidth="1"/>
    <col min="17" max="17" width="18.5703125" customWidth="1"/>
    <col min="18" max="18" width="17.28515625" customWidth="1"/>
    <col min="19" max="19" width="17.85546875" customWidth="1"/>
    <col min="20" max="20" width="16.28515625" customWidth="1"/>
    <col min="21" max="21" width="16" customWidth="1"/>
  </cols>
  <sheetData>
    <row r="1" spans="1:21" ht="119.25" customHeight="1" x14ac:dyDescent="0.25">
      <c r="B1" s="61"/>
      <c r="C1" s="62"/>
      <c r="D1" s="62"/>
      <c r="E1" s="62"/>
      <c r="F1" s="62"/>
      <c r="G1" s="62"/>
      <c r="H1" s="62"/>
      <c r="I1" s="62"/>
      <c r="J1" s="62"/>
      <c r="K1" s="62"/>
      <c r="L1" s="62"/>
      <c r="M1" s="62"/>
      <c r="N1" s="62"/>
      <c r="O1" s="62"/>
      <c r="P1" s="62"/>
      <c r="Q1" s="62"/>
      <c r="R1" s="62"/>
      <c r="S1" s="62"/>
      <c r="T1" s="62"/>
      <c r="U1" s="63"/>
    </row>
    <row r="2" spans="1:21" ht="119.25" customHeight="1" x14ac:dyDescent="0.25">
      <c r="B2" s="64"/>
      <c r="C2" s="64"/>
      <c r="D2" s="64"/>
      <c r="E2" s="64"/>
      <c r="F2" s="64"/>
      <c r="G2" s="64"/>
      <c r="H2" s="64"/>
      <c r="I2" s="64"/>
      <c r="J2" s="64"/>
      <c r="K2" s="64"/>
      <c r="L2" s="64"/>
      <c r="M2" s="64"/>
      <c r="N2" s="64"/>
      <c r="O2" s="64"/>
      <c r="P2" s="64"/>
      <c r="Q2" s="64"/>
      <c r="R2" s="64"/>
      <c r="S2" s="64"/>
      <c r="T2" s="64"/>
      <c r="U2" s="65"/>
    </row>
    <row r="3" spans="1:21" ht="129" customHeight="1" x14ac:dyDescent="0.25">
      <c r="A3" s="15" t="s">
        <v>26</v>
      </c>
      <c r="B3" s="13" t="s">
        <v>35</v>
      </c>
      <c r="C3" s="13" t="s">
        <v>36</v>
      </c>
      <c r="D3" s="13" t="s">
        <v>37</v>
      </c>
      <c r="E3" s="14" t="s">
        <v>38</v>
      </c>
      <c r="F3" s="14" t="s">
        <v>39</v>
      </c>
      <c r="G3" s="13" t="s">
        <v>40</v>
      </c>
      <c r="H3" s="13" t="s">
        <v>41</v>
      </c>
      <c r="I3" s="15" t="s">
        <v>14</v>
      </c>
      <c r="J3" s="16" t="s">
        <v>15</v>
      </c>
      <c r="K3" s="15" t="s">
        <v>16</v>
      </c>
      <c r="L3" s="15" t="s">
        <v>12</v>
      </c>
      <c r="M3" s="15" t="s">
        <v>72</v>
      </c>
      <c r="N3" s="15" t="s">
        <v>84</v>
      </c>
      <c r="O3" s="15" t="s">
        <v>42</v>
      </c>
      <c r="P3" s="17" t="s">
        <v>202</v>
      </c>
      <c r="Q3" s="15" t="s">
        <v>43</v>
      </c>
      <c r="R3" s="15" t="s">
        <v>44</v>
      </c>
      <c r="S3" s="15" t="s">
        <v>45</v>
      </c>
      <c r="T3" s="15" t="s">
        <v>46</v>
      </c>
      <c r="U3" s="15" t="s">
        <v>47</v>
      </c>
    </row>
    <row r="4" spans="1:21" ht="191.25" x14ac:dyDescent="0.25">
      <c r="A4" s="22" t="s">
        <v>330</v>
      </c>
      <c r="B4" s="22" t="s">
        <v>103</v>
      </c>
      <c r="C4" s="22" t="s">
        <v>104</v>
      </c>
      <c r="D4" s="22" t="s">
        <v>252</v>
      </c>
      <c r="E4" s="22" t="s">
        <v>127</v>
      </c>
      <c r="F4" s="22" t="s">
        <v>128</v>
      </c>
      <c r="G4" s="22" t="s">
        <v>105</v>
      </c>
      <c r="H4" s="22" t="s">
        <v>119</v>
      </c>
      <c r="I4" s="22" t="s">
        <v>259</v>
      </c>
      <c r="J4" s="22" t="s">
        <v>209</v>
      </c>
      <c r="K4" s="21" t="s">
        <v>120</v>
      </c>
      <c r="L4" s="21" t="s">
        <v>311</v>
      </c>
      <c r="M4" s="21" t="s">
        <v>271</v>
      </c>
      <c r="N4" s="21" t="s">
        <v>229</v>
      </c>
      <c r="O4" s="21" t="s">
        <v>361</v>
      </c>
      <c r="P4" s="21">
        <v>3</v>
      </c>
      <c r="Q4" s="24">
        <v>4</v>
      </c>
      <c r="R4" s="21">
        <v>4</v>
      </c>
      <c r="S4" s="21">
        <v>4</v>
      </c>
      <c r="T4" s="21">
        <v>4</v>
      </c>
      <c r="U4" s="21">
        <v>4</v>
      </c>
    </row>
    <row r="5" spans="1:21" ht="123.75" x14ac:dyDescent="0.25">
      <c r="A5" s="22" t="s">
        <v>334</v>
      </c>
      <c r="B5" s="22" t="s">
        <v>114</v>
      </c>
      <c r="C5" s="22" t="s">
        <v>115</v>
      </c>
      <c r="D5" s="22" t="s">
        <v>191</v>
      </c>
      <c r="E5" s="22" t="s">
        <v>192</v>
      </c>
      <c r="F5" s="22" t="s">
        <v>193</v>
      </c>
      <c r="G5" s="22" t="s">
        <v>117</v>
      </c>
      <c r="H5" s="22" t="s">
        <v>162</v>
      </c>
      <c r="I5" s="22" t="s">
        <v>259</v>
      </c>
      <c r="J5" s="22" t="s">
        <v>137</v>
      </c>
      <c r="K5" s="21" t="s">
        <v>359</v>
      </c>
      <c r="L5" s="21" t="s">
        <v>335</v>
      </c>
      <c r="M5" s="21" t="s">
        <v>336</v>
      </c>
      <c r="N5" s="21" t="s">
        <v>246</v>
      </c>
      <c r="O5" s="21" t="s">
        <v>219</v>
      </c>
      <c r="P5" s="21">
        <v>0</v>
      </c>
      <c r="Q5" s="21">
        <v>1</v>
      </c>
      <c r="R5" s="21">
        <v>0.25</v>
      </c>
      <c r="S5" s="21">
        <v>0.25</v>
      </c>
      <c r="T5" s="21">
        <v>0.25</v>
      </c>
      <c r="U5" s="21">
        <v>0.25</v>
      </c>
    </row>
    <row r="6" spans="1:21" ht="202.5" x14ac:dyDescent="0.25">
      <c r="A6" s="22" t="s">
        <v>334</v>
      </c>
      <c r="B6" s="22" t="s">
        <v>103</v>
      </c>
      <c r="C6" s="22" t="s">
        <v>104</v>
      </c>
      <c r="D6" s="22" t="s">
        <v>139</v>
      </c>
      <c r="E6" s="22" t="s">
        <v>186</v>
      </c>
      <c r="F6" s="22" t="s">
        <v>128</v>
      </c>
      <c r="G6" s="22" t="s">
        <v>105</v>
      </c>
      <c r="H6" s="22" t="s">
        <v>119</v>
      </c>
      <c r="I6" s="22" t="s">
        <v>259</v>
      </c>
      <c r="J6" s="22" t="s">
        <v>137</v>
      </c>
      <c r="K6" s="21" t="s">
        <v>220</v>
      </c>
      <c r="L6" s="21" t="s">
        <v>311</v>
      </c>
      <c r="M6" s="21" t="s">
        <v>336</v>
      </c>
      <c r="N6" s="21" t="s">
        <v>247</v>
      </c>
      <c r="O6" s="21" t="s">
        <v>187</v>
      </c>
      <c r="P6" s="21">
        <v>3</v>
      </c>
      <c r="Q6" s="21">
        <v>5</v>
      </c>
      <c r="R6" s="21">
        <v>5</v>
      </c>
      <c r="S6" s="21">
        <v>5</v>
      </c>
      <c r="T6" s="21">
        <v>5</v>
      </c>
      <c r="U6" s="21">
        <v>5</v>
      </c>
    </row>
    <row r="7" spans="1:21" ht="168.75" x14ac:dyDescent="0.25">
      <c r="A7" s="22" t="s">
        <v>334</v>
      </c>
      <c r="B7" s="22" t="s">
        <v>103</v>
      </c>
      <c r="C7" s="22" t="s">
        <v>104</v>
      </c>
      <c r="D7" s="22" t="s">
        <v>145</v>
      </c>
      <c r="E7" s="22" t="s">
        <v>188</v>
      </c>
      <c r="F7" s="22" t="s">
        <v>147</v>
      </c>
      <c r="G7" s="22" t="s">
        <v>105</v>
      </c>
      <c r="H7" s="22" t="s">
        <v>106</v>
      </c>
      <c r="I7" s="22" t="s">
        <v>259</v>
      </c>
      <c r="J7" s="22" t="s">
        <v>137</v>
      </c>
      <c r="K7" s="21" t="s">
        <v>189</v>
      </c>
      <c r="L7" s="21" t="s">
        <v>312</v>
      </c>
      <c r="M7" s="21" t="s">
        <v>336</v>
      </c>
      <c r="N7" s="21" t="s">
        <v>337</v>
      </c>
      <c r="O7" s="21" t="s">
        <v>190</v>
      </c>
      <c r="P7" s="28">
        <v>16</v>
      </c>
      <c r="Q7" s="21">
        <v>16</v>
      </c>
      <c r="R7" s="21">
        <v>16</v>
      </c>
      <c r="S7" s="21">
        <v>16</v>
      </c>
      <c r="T7" s="21">
        <v>16</v>
      </c>
      <c r="U7" s="21">
        <v>16</v>
      </c>
    </row>
    <row r="8" spans="1:21" ht="123.75" x14ac:dyDescent="0.25">
      <c r="A8" s="22" t="s">
        <v>334</v>
      </c>
      <c r="B8" s="22" t="s">
        <v>114</v>
      </c>
      <c r="C8" s="22" t="s">
        <v>115</v>
      </c>
      <c r="D8" s="22" t="s">
        <v>191</v>
      </c>
      <c r="E8" s="22" t="s">
        <v>192</v>
      </c>
      <c r="F8" s="22" t="s">
        <v>193</v>
      </c>
      <c r="G8" s="22" t="s">
        <v>117</v>
      </c>
      <c r="H8" s="22" t="s">
        <v>162</v>
      </c>
      <c r="I8" s="22" t="s">
        <v>259</v>
      </c>
      <c r="J8" s="22" t="s">
        <v>137</v>
      </c>
      <c r="K8" s="22" t="s">
        <v>194</v>
      </c>
      <c r="L8" s="21" t="s">
        <v>335</v>
      </c>
      <c r="M8" s="22" t="s">
        <v>336</v>
      </c>
      <c r="N8" s="21" t="s">
        <v>248</v>
      </c>
      <c r="O8" s="21" t="s">
        <v>195</v>
      </c>
      <c r="P8" s="21">
        <v>1</v>
      </c>
      <c r="Q8" s="21">
        <v>2</v>
      </c>
      <c r="R8" s="21">
        <v>2</v>
      </c>
      <c r="S8" s="21">
        <v>2</v>
      </c>
      <c r="T8" s="21">
        <v>2</v>
      </c>
      <c r="U8" s="21">
        <v>2</v>
      </c>
    </row>
    <row r="9" spans="1:21" ht="135" x14ac:dyDescent="0.25">
      <c r="A9" s="22" t="s">
        <v>334</v>
      </c>
      <c r="B9" s="22" t="s">
        <v>114</v>
      </c>
      <c r="C9" s="22" t="s">
        <v>115</v>
      </c>
      <c r="D9" s="22" t="s">
        <v>191</v>
      </c>
      <c r="E9" s="22" t="s">
        <v>196</v>
      </c>
      <c r="F9" s="22" t="s">
        <v>193</v>
      </c>
      <c r="G9" s="22" t="s">
        <v>117</v>
      </c>
      <c r="H9" s="22" t="s">
        <v>162</v>
      </c>
      <c r="I9" s="22" t="s">
        <v>259</v>
      </c>
      <c r="J9" s="22" t="s">
        <v>137</v>
      </c>
      <c r="K9" s="21" t="s">
        <v>197</v>
      </c>
      <c r="L9" s="21" t="s">
        <v>335</v>
      </c>
      <c r="M9" s="21" t="s">
        <v>336</v>
      </c>
      <c r="N9" s="21" t="s">
        <v>249</v>
      </c>
      <c r="O9" s="21" t="s">
        <v>190</v>
      </c>
      <c r="P9" s="21">
        <v>0</v>
      </c>
      <c r="Q9" s="21">
        <v>3</v>
      </c>
      <c r="R9" s="21">
        <v>1</v>
      </c>
      <c r="S9" s="21">
        <v>2</v>
      </c>
      <c r="T9" s="21">
        <v>3</v>
      </c>
      <c r="U9" s="21">
        <v>3</v>
      </c>
    </row>
    <row r="10" spans="1:21" ht="93.75" customHeight="1" x14ac:dyDescent="0.25">
      <c r="A10" s="22" t="s">
        <v>334</v>
      </c>
      <c r="B10" s="22" t="s">
        <v>114</v>
      </c>
      <c r="C10" s="22" t="s">
        <v>115</v>
      </c>
      <c r="D10" s="22" t="s">
        <v>191</v>
      </c>
      <c r="E10" s="22" t="s">
        <v>196</v>
      </c>
      <c r="F10" s="22" t="s">
        <v>193</v>
      </c>
      <c r="G10" s="22" t="s">
        <v>198</v>
      </c>
      <c r="H10" s="22" t="s">
        <v>119</v>
      </c>
      <c r="I10" s="22" t="s">
        <v>259</v>
      </c>
      <c r="J10" s="22" t="s">
        <v>137</v>
      </c>
      <c r="K10" s="21" t="s">
        <v>199</v>
      </c>
      <c r="L10" s="21" t="s">
        <v>335</v>
      </c>
      <c r="M10" s="21" t="s">
        <v>336</v>
      </c>
      <c r="N10" s="21" t="s">
        <v>338</v>
      </c>
      <c r="O10" s="21" t="s">
        <v>221</v>
      </c>
      <c r="P10" s="28">
        <v>2158</v>
      </c>
      <c r="Q10" s="28">
        <v>3600</v>
      </c>
      <c r="R10" s="21">
        <v>900</v>
      </c>
      <c r="S10" s="21">
        <v>900</v>
      </c>
      <c r="T10" s="21">
        <v>900</v>
      </c>
      <c r="U10" s="21">
        <v>900</v>
      </c>
    </row>
    <row r="11" spans="1:21" ht="123.75" x14ac:dyDescent="0.25">
      <c r="A11" s="22" t="s">
        <v>339</v>
      </c>
      <c r="B11" s="22" t="s">
        <v>114</v>
      </c>
      <c r="C11" s="22" t="s">
        <v>115</v>
      </c>
      <c r="D11" s="22" t="s">
        <v>133</v>
      </c>
      <c r="E11" s="22" t="s">
        <v>134</v>
      </c>
      <c r="F11" s="22" t="s">
        <v>116</v>
      </c>
      <c r="G11" s="22" t="s">
        <v>117</v>
      </c>
      <c r="H11" s="22" t="s">
        <v>118</v>
      </c>
      <c r="I11" s="22" t="s">
        <v>259</v>
      </c>
      <c r="J11" s="22" t="s">
        <v>135</v>
      </c>
      <c r="K11" s="22" t="s">
        <v>136</v>
      </c>
      <c r="L11" s="22" t="s">
        <v>307</v>
      </c>
      <c r="M11" s="22" t="s">
        <v>340</v>
      </c>
      <c r="N11" s="21" t="s">
        <v>341</v>
      </c>
      <c r="O11" s="21" t="s">
        <v>257</v>
      </c>
      <c r="P11" s="28">
        <v>0</v>
      </c>
      <c r="Q11" s="21">
        <v>1</v>
      </c>
      <c r="R11" s="21">
        <v>0.25</v>
      </c>
      <c r="S11" s="21">
        <v>0.25</v>
      </c>
      <c r="T11" s="21">
        <v>0.25</v>
      </c>
      <c r="U11" s="21">
        <v>0.25</v>
      </c>
    </row>
    <row r="12" spans="1:21" ht="123.75" x14ac:dyDescent="0.25">
      <c r="A12" s="22" t="s">
        <v>339</v>
      </c>
      <c r="B12" s="22" t="s">
        <v>114</v>
      </c>
      <c r="C12" s="22" t="s">
        <v>115</v>
      </c>
      <c r="D12" s="22" t="s">
        <v>133</v>
      </c>
      <c r="E12" s="22" t="s">
        <v>214</v>
      </c>
      <c r="F12" s="22" t="s">
        <v>116</v>
      </c>
      <c r="G12" s="22" t="s">
        <v>117</v>
      </c>
      <c r="H12" s="22" t="s">
        <v>118</v>
      </c>
      <c r="I12" s="22" t="s">
        <v>259</v>
      </c>
      <c r="J12" s="22" t="s">
        <v>135</v>
      </c>
      <c r="K12" s="21" t="s">
        <v>177</v>
      </c>
      <c r="L12" s="22" t="s">
        <v>307</v>
      </c>
      <c r="M12" s="21" t="s">
        <v>340</v>
      </c>
      <c r="N12" s="21" t="s">
        <v>239</v>
      </c>
      <c r="O12" s="21" t="s">
        <v>185</v>
      </c>
      <c r="P12" s="28">
        <v>2</v>
      </c>
      <c r="Q12" s="21">
        <v>27</v>
      </c>
      <c r="R12" s="21">
        <v>2</v>
      </c>
      <c r="S12" s="21">
        <v>27</v>
      </c>
      <c r="T12" s="21">
        <v>2</v>
      </c>
      <c r="U12" s="21">
        <v>27</v>
      </c>
    </row>
    <row r="13" spans="1:21" ht="202.5" x14ac:dyDescent="0.25">
      <c r="A13" s="22" t="s">
        <v>339</v>
      </c>
      <c r="B13" s="22" t="s">
        <v>121</v>
      </c>
      <c r="C13" s="22" t="s">
        <v>122</v>
      </c>
      <c r="D13" s="22" t="s">
        <v>123</v>
      </c>
      <c r="E13" s="22" t="s">
        <v>178</v>
      </c>
      <c r="F13" s="22" t="s">
        <v>179</v>
      </c>
      <c r="G13" s="22" t="s">
        <v>113</v>
      </c>
      <c r="H13" s="22" t="s">
        <v>126</v>
      </c>
      <c r="I13" s="22" t="s">
        <v>259</v>
      </c>
      <c r="J13" s="22" t="s">
        <v>135</v>
      </c>
      <c r="K13" s="22" t="s">
        <v>215</v>
      </c>
      <c r="L13" s="21" t="s">
        <v>342</v>
      </c>
      <c r="M13" s="22" t="s">
        <v>340</v>
      </c>
      <c r="N13" s="21" t="s">
        <v>362</v>
      </c>
      <c r="O13" s="21" t="s">
        <v>185</v>
      </c>
      <c r="P13" s="21">
        <v>0</v>
      </c>
      <c r="Q13" s="21">
        <v>4</v>
      </c>
      <c r="R13" s="21">
        <v>1</v>
      </c>
      <c r="S13" s="21">
        <v>1</v>
      </c>
      <c r="T13" s="21">
        <v>1</v>
      </c>
      <c r="U13" s="21">
        <v>1</v>
      </c>
    </row>
    <row r="14" spans="1:21" ht="202.5" x14ac:dyDescent="0.25">
      <c r="A14" s="22" t="s">
        <v>339</v>
      </c>
      <c r="B14" s="22" t="s">
        <v>121</v>
      </c>
      <c r="C14" s="22" t="s">
        <v>122</v>
      </c>
      <c r="D14" s="22" t="s">
        <v>123</v>
      </c>
      <c r="E14" s="22" t="s">
        <v>180</v>
      </c>
      <c r="F14" s="22" t="s">
        <v>165</v>
      </c>
      <c r="G14" s="22" t="s">
        <v>113</v>
      </c>
      <c r="H14" s="22" t="s">
        <v>126</v>
      </c>
      <c r="I14" s="22" t="s">
        <v>259</v>
      </c>
      <c r="J14" s="22" t="s">
        <v>135</v>
      </c>
      <c r="K14" s="22" t="s">
        <v>216</v>
      </c>
      <c r="L14" s="21" t="s">
        <v>274</v>
      </c>
      <c r="M14" s="22" t="s">
        <v>340</v>
      </c>
      <c r="N14" s="21" t="s">
        <v>363</v>
      </c>
      <c r="O14" s="21" t="s">
        <v>364</v>
      </c>
      <c r="P14" s="50">
        <v>0</v>
      </c>
      <c r="Q14" s="50">
        <v>4</v>
      </c>
      <c r="R14" s="50">
        <v>1</v>
      </c>
      <c r="S14" s="50">
        <v>1</v>
      </c>
      <c r="T14" s="50">
        <v>1</v>
      </c>
      <c r="U14" s="50">
        <v>1</v>
      </c>
    </row>
    <row r="15" spans="1:21" ht="213.75" x14ac:dyDescent="0.25">
      <c r="A15" s="22" t="s">
        <v>339</v>
      </c>
      <c r="B15" s="21" t="s">
        <v>114</v>
      </c>
      <c r="C15" s="21" t="s">
        <v>115</v>
      </c>
      <c r="D15" s="22" t="s">
        <v>133</v>
      </c>
      <c r="E15" s="22" t="s">
        <v>183</v>
      </c>
      <c r="F15" s="21" t="s">
        <v>116</v>
      </c>
      <c r="G15" s="21" t="s">
        <v>117</v>
      </c>
      <c r="H15" s="21" t="s">
        <v>162</v>
      </c>
      <c r="I15" s="22" t="s">
        <v>259</v>
      </c>
      <c r="J15" s="22" t="s">
        <v>135</v>
      </c>
      <c r="K15" s="21" t="s">
        <v>217</v>
      </c>
      <c r="L15" s="22" t="s">
        <v>307</v>
      </c>
      <c r="M15" s="22" t="s">
        <v>340</v>
      </c>
      <c r="N15" s="21" t="s">
        <v>242</v>
      </c>
      <c r="O15" s="21" t="s">
        <v>181</v>
      </c>
      <c r="P15" s="50">
        <v>1200</v>
      </c>
      <c r="Q15" s="50">
        <v>1200</v>
      </c>
      <c r="R15" s="50">
        <v>100</v>
      </c>
      <c r="S15" s="50">
        <v>400</v>
      </c>
      <c r="T15" s="50">
        <v>400</v>
      </c>
      <c r="U15" s="50">
        <v>300</v>
      </c>
    </row>
    <row r="16" spans="1:21" ht="202.5" x14ac:dyDescent="0.25">
      <c r="A16" s="22" t="s">
        <v>314</v>
      </c>
      <c r="B16" s="22" t="s">
        <v>103</v>
      </c>
      <c r="C16" s="22" t="s">
        <v>104</v>
      </c>
      <c r="D16" s="22" t="s">
        <v>222</v>
      </c>
      <c r="E16" s="22" t="s">
        <v>127</v>
      </c>
      <c r="F16" s="22" t="s">
        <v>128</v>
      </c>
      <c r="G16" s="22" t="s">
        <v>105</v>
      </c>
      <c r="H16" s="22" t="s">
        <v>119</v>
      </c>
      <c r="I16" s="22" t="s">
        <v>259</v>
      </c>
      <c r="J16" s="22" t="s">
        <v>209</v>
      </c>
      <c r="K16" s="21" t="s">
        <v>129</v>
      </c>
      <c r="L16" s="21" t="s">
        <v>311</v>
      </c>
      <c r="M16" s="21" t="s">
        <v>343</v>
      </c>
      <c r="N16" s="21" t="s">
        <v>256</v>
      </c>
      <c r="O16" s="21" t="s">
        <v>365</v>
      </c>
      <c r="P16" s="28">
        <v>1</v>
      </c>
      <c r="Q16" s="28">
        <v>4</v>
      </c>
      <c r="R16" s="21">
        <v>1</v>
      </c>
      <c r="S16" s="21">
        <v>1</v>
      </c>
      <c r="T16" s="21">
        <v>1</v>
      </c>
      <c r="U16" s="21">
        <v>1</v>
      </c>
    </row>
    <row r="17" spans="1:21" ht="157.5" x14ac:dyDescent="0.25">
      <c r="A17" s="23" t="s">
        <v>315</v>
      </c>
      <c r="B17" s="23" t="s">
        <v>114</v>
      </c>
      <c r="C17" s="23" t="s">
        <v>115</v>
      </c>
      <c r="D17" s="23" t="s">
        <v>130</v>
      </c>
      <c r="E17" s="23" t="s">
        <v>131</v>
      </c>
      <c r="F17" s="23" t="s">
        <v>116</v>
      </c>
      <c r="G17" s="23" t="s">
        <v>117</v>
      </c>
      <c r="H17" s="23" t="s">
        <v>162</v>
      </c>
      <c r="I17" s="22" t="s">
        <v>259</v>
      </c>
      <c r="J17" s="23" t="s">
        <v>135</v>
      </c>
      <c r="K17" s="23" t="s">
        <v>182</v>
      </c>
      <c r="L17" s="22" t="s">
        <v>308</v>
      </c>
      <c r="M17" s="23" t="s">
        <v>272</v>
      </c>
      <c r="N17" s="51" t="s">
        <v>243</v>
      </c>
      <c r="O17" s="51" t="s">
        <v>344</v>
      </c>
      <c r="P17" s="52">
        <v>0</v>
      </c>
      <c r="Q17" s="52">
        <v>4</v>
      </c>
      <c r="R17" s="52">
        <v>1</v>
      </c>
      <c r="S17" s="52">
        <v>1</v>
      </c>
      <c r="T17" s="52">
        <v>1</v>
      </c>
      <c r="U17" s="50">
        <v>1</v>
      </c>
    </row>
    <row r="18" spans="1:21" ht="213.75" x14ac:dyDescent="0.25">
      <c r="A18" s="21" t="s">
        <v>316</v>
      </c>
      <c r="B18" s="22" t="s">
        <v>114</v>
      </c>
      <c r="C18" s="22" t="s">
        <v>115</v>
      </c>
      <c r="D18" s="22" t="s">
        <v>133</v>
      </c>
      <c r="E18" s="22" t="s">
        <v>183</v>
      </c>
      <c r="F18" s="22" t="s">
        <v>116</v>
      </c>
      <c r="G18" s="22" t="s">
        <v>117</v>
      </c>
      <c r="H18" s="22" t="s">
        <v>162</v>
      </c>
      <c r="I18" s="22" t="s">
        <v>259</v>
      </c>
      <c r="J18" s="22" t="s">
        <v>135</v>
      </c>
      <c r="K18" s="22" t="s">
        <v>184</v>
      </c>
      <c r="L18" s="22" t="s">
        <v>309</v>
      </c>
      <c r="M18" s="22" t="s">
        <v>273</v>
      </c>
      <c r="N18" s="21" t="s">
        <v>244</v>
      </c>
      <c r="O18" s="21" t="s">
        <v>185</v>
      </c>
      <c r="P18" s="21">
        <v>0</v>
      </c>
      <c r="Q18" s="21">
        <v>4</v>
      </c>
      <c r="R18" s="21">
        <v>1</v>
      </c>
      <c r="S18" s="21">
        <v>1</v>
      </c>
      <c r="T18" s="21">
        <v>1</v>
      </c>
      <c r="U18" s="21">
        <v>1</v>
      </c>
    </row>
    <row r="19" spans="1:21" ht="213.75" x14ac:dyDescent="0.25">
      <c r="A19" s="22" t="s">
        <v>316</v>
      </c>
      <c r="B19" s="22" t="s">
        <v>114</v>
      </c>
      <c r="C19" s="22" t="s">
        <v>115</v>
      </c>
      <c r="D19" s="22" t="s">
        <v>133</v>
      </c>
      <c r="E19" s="22" t="s">
        <v>183</v>
      </c>
      <c r="F19" s="22" t="s">
        <v>116</v>
      </c>
      <c r="G19" s="22" t="s">
        <v>117</v>
      </c>
      <c r="H19" s="22" t="s">
        <v>162</v>
      </c>
      <c r="I19" s="22" t="s">
        <v>259</v>
      </c>
      <c r="J19" s="22" t="s">
        <v>135</v>
      </c>
      <c r="K19" s="22" t="s">
        <v>218</v>
      </c>
      <c r="L19" s="22" t="s">
        <v>309</v>
      </c>
      <c r="M19" s="22" t="s">
        <v>273</v>
      </c>
      <c r="N19" s="21" t="s">
        <v>245</v>
      </c>
      <c r="O19" s="21" t="s">
        <v>366</v>
      </c>
      <c r="P19" s="21">
        <v>0</v>
      </c>
      <c r="Q19" s="21">
        <v>42</v>
      </c>
      <c r="R19" s="21">
        <v>10</v>
      </c>
      <c r="S19" s="21">
        <v>11</v>
      </c>
      <c r="T19" s="21">
        <v>11</v>
      </c>
      <c r="U19" s="21">
        <v>10</v>
      </c>
    </row>
    <row r="20" spans="1:21" ht="168.75" x14ac:dyDescent="0.25">
      <c r="A20" s="22" t="s">
        <v>345</v>
      </c>
      <c r="B20" s="22" t="s">
        <v>103</v>
      </c>
      <c r="C20" s="22" t="s">
        <v>104</v>
      </c>
      <c r="D20" s="22" t="s">
        <v>252</v>
      </c>
      <c r="E20" s="22" t="s">
        <v>127</v>
      </c>
      <c r="F20" s="22" t="s">
        <v>128</v>
      </c>
      <c r="G20" s="22" t="s">
        <v>105</v>
      </c>
      <c r="H20" s="22" t="s">
        <v>119</v>
      </c>
      <c r="I20" s="22" t="s">
        <v>259</v>
      </c>
      <c r="J20" s="22" t="s">
        <v>209</v>
      </c>
      <c r="K20" s="21" t="s">
        <v>208</v>
      </c>
      <c r="L20" s="21" t="s">
        <v>311</v>
      </c>
      <c r="M20" s="21" t="s">
        <v>346</v>
      </c>
      <c r="N20" s="21" t="s">
        <v>227</v>
      </c>
      <c r="O20" s="21" t="s">
        <v>367</v>
      </c>
      <c r="P20" s="21">
        <v>4</v>
      </c>
      <c r="Q20" s="24">
        <v>24</v>
      </c>
      <c r="R20" s="21">
        <v>6</v>
      </c>
      <c r="S20" s="21">
        <v>6</v>
      </c>
      <c r="T20" s="21">
        <v>6</v>
      </c>
      <c r="U20" s="21">
        <v>6</v>
      </c>
    </row>
    <row r="21" spans="1:21" ht="202.5" x14ac:dyDescent="0.25">
      <c r="A21" s="22" t="s">
        <v>345</v>
      </c>
      <c r="B21" s="22" t="s">
        <v>121</v>
      </c>
      <c r="C21" s="22" t="s">
        <v>122</v>
      </c>
      <c r="D21" s="22" t="s">
        <v>123</v>
      </c>
      <c r="E21" s="22" t="s">
        <v>124</v>
      </c>
      <c r="F21" s="22" t="s">
        <v>165</v>
      </c>
      <c r="G21" s="22" t="s">
        <v>117</v>
      </c>
      <c r="H21" s="22" t="s">
        <v>118</v>
      </c>
      <c r="I21" s="22" t="s">
        <v>259</v>
      </c>
      <c r="J21" s="22" t="s">
        <v>209</v>
      </c>
      <c r="K21" s="21" t="s">
        <v>166</v>
      </c>
      <c r="L21" s="21" t="s">
        <v>274</v>
      </c>
      <c r="M21" s="21" t="s">
        <v>346</v>
      </c>
      <c r="N21" s="21" t="s">
        <v>368</v>
      </c>
      <c r="O21" s="21" t="s">
        <v>369</v>
      </c>
      <c r="P21" s="21">
        <v>5</v>
      </c>
      <c r="Q21" s="21">
        <v>20</v>
      </c>
      <c r="R21" s="21">
        <v>5</v>
      </c>
      <c r="S21" s="21">
        <v>5</v>
      </c>
      <c r="T21" s="21">
        <v>5</v>
      </c>
      <c r="U21" s="21">
        <v>5</v>
      </c>
    </row>
    <row r="22" spans="1:21" ht="168.75" x14ac:dyDescent="0.25">
      <c r="A22" s="22" t="s">
        <v>347</v>
      </c>
      <c r="B22" s="22" t="s">
        <v>103</v>
      </c>
      <c r="C22" s="22" t="s">
        <v>104</v>
      </c>
      <c r="D22" s="22" t="s">
        <v>252</v>
      </c>
      <c r="E22" s="22" t="s">
        <v>127</v>
      </c>
      <c r="F22" s="22" t="s">
        <v>128</v>
      </c>
      <c r="G22" s="22" t="s">
        <v>105</v>
      </c>
      <c r="H22" s="22" t="s">
        <v>119</v>
      </c>
      <c r="I22" s="22" t="s">
        <v>259</v>
      </c>
      <c r="J22" s="21" t="s">
        <v>209</v>
      </c>
      <c r="K22" s="21" t="s">
        <v>132</v>
      </c>
      <c r="L22" s="21" t="s">
        <v>311</v>
      </c>
      <c r="M22" s="21" t="s">
        <v>348</v>
      </c>
      <c r="N22" s="21" t="s">
        <v>231</v>
      </c>
      <c r="O22" s="21" t="s">
        <v>370</v>
      </c>
      <c r="P22" s="21">
        <v>4</v>
      </c>
      <c r="Q22" s="24">
        <v>20</v>
      </c>
      <c r="R22" s="21">
        <v>5</v>
      </c>
      <c r="S22" s="21">
        <v>5</v>
      </c>
      <c r="T22" s="21">
        <v>5</v>
      </c>
      <c r="U22" s="21">
        <v>5</v>
      </c>
    </row>
    <row r="23" spans="1:21" ht="123.75" x14ac:dyDescent="0.25">
      <c r="A23" s="22" t="s">
        <v>347</v>
      </c>
      <c r="B23" s="22" t="s">
        <v>114</v>
      </c>
      <c r="C23" s="22" t="s">
        <v>115</v>
      </c>
      <c r="D23" s="22" t="s">
        <v>130</v>
      </c>
      <c r="E23" s="22" t="s">
        <v>169</v>
      </c>
      <c r="F23" s="22" t="s">
        <v>116</v>
      </c>
      <c r="G23" s="25" t="s">
        <v>117</v>
      </c>
      <c r="H23" s="25" t="s">
        <v>118</v>
      </c>
      <c r="I23" s="22" t="s">
        <v>259</v>
      </c>
      <c r="J23" s="22" t="s">
        <v>209</v>
      </c>
      <c r="K23" s="22" t="s">
        <v>211</v>
      </c>
      <c r="L23" s="22" t="s">
        <v>310</v>
      </c>
      <c r="M23" s="21" t="s">
        <v>348</v>
      </c>
      <c r="N23" s="21" t="s">
        <v>232</v>
      </c>
      <c r="O23" s="21" t="s">
        <v>170</v>
      </c>
      <c r="P23" s="21">
        <v>2400</v>
      </c>
      <c r="Q23" s="21">
        <v>2400</v>
      </c>
      <c r="R23" s="21">
        <v>450</v>
      </c>
      <c r="S23" s="21">
        <v>650</v>
      </c>
      <c r="T23" s="21">
        <v>650</v>
      </c>
      <c r="U23" s="21">
        <v>650</v>
      </c>
    </row>
    <row r="24" spans="1:21" ht="191.25" x14ac:dyDescent="0.25">
      <c r="A24" s="22" t="s">
        <v>347</v>
      </c>
      <c r="B24" s="22" t="s">
        <v>204</v>
      </c>
      <c r="C24" s="22" t="s">
        <v>158</v>
      </c>
      <c r="D24" s="22" t="s">
        <v>171</v>
      </c>
      <c r="E24" s="22" t="s">
        <v>212</v>
      </c>
      <c r="F24" s="22" t="s">
        <v>253</v>
      </c>
      <c r="G24" s="22" t="s">
        <v>117</v>
      </c>
      <c r="H24" s="22" t="s">
        <v>162</v>
      </c>
      <c r="I24" s="22" t="s">
        <v>259</v>
      </c>
      <c r="J24" s="22" t="s">
        <v>209</v>
      </c>
      <c r="K24" s="21" t="s">
        <v>212</v>
      </c>
      <c r="L24" s="22" t="s">
        <v>304</v>
      </c>
      <c r="M24" s="21" t="s">
        <v>348</v>
      </c>
      <c r="N24" s="21" t="s">
        <v>233</v>
      </c>
      <c r="O24" s="21" t="s">
        <v>172</v>
      </c>
      <c r="P24" s="21">
        <v>0</v>
      </c>
      <c r="Q24" s="21">
        <v>1</v>
      </c>
      <c r="R24" s="21">
        <v>0.25</v>
      </c>
      <c r="S24" s="21">
        <v>0.25</v>
      </c>
      <c r="T24" s="21">
        <v>0.25</v>
      </c>
      <c r="U24" s="21">
        <v>0.25</v>
      </c>
    </row>
    <row r="25" spans="1:21" ht="202.5" x14ac:dyDescent="0.25">
      <c r="A25" s="22" t="s">
        <v>347</v>
      </c>
      <c r="B25" s="22" t="s">
        <v>121</v>
      </c>
      <c r="C25" s="22" t="s">
        <v>122</v>
      </c>
      <c r="D25" s="22" t="s">
        <v>123</v>
      </c>
      <c r="E25" s="22" t="s">
        <v>124</v>
      </c>
      <c r="F25" s="22" t="s">
        <v>165</v>
      </c>
      <c r="G25" s="22" t="s">
        <v>117</v>
      </c>
      <c r="H25" s="22" t="s">
        <v>118</v>
      </c>
      <c r="I25" s="22" t="s">
        <v>259</v>
      </c>
      <c r="J25" s="22" t="s">
        <v>209</v>
      </c>
      <c r="K25" s="21" t="s">
        <v>173</v>
      </c>
      <c r="L25" s="21" t="s">
        <v>274</v>
      </c>
      <c r="M25" s="21" t="s">
        <v>348</v>
      </c>
      <c r="N25" s="21" t="s">
        <v>371</v>
      </c>
      <c r="O25" s="21" t="s">
        <v>372</v>
      </c>
      <c r="P25" s="21">
        <v>5</v>
      </c>
      <c r="Q25" s="24">
        <v>24</v>
      </c>
      <c r="R25" s="21">
        <v>6</v>
      </c>
      <c r="S25" s="21">
        <v>6</v>
      </c>
      <c r="T25" s="21">
        <v>6</v>
      </c>
      <c r="U25" s="21">
        <v>6</v>
      </c>
    </row>
    <row r="26" spans="1:21" ht="202.5" x14ac:dyDescent="0.25">
      <c r="A26" s="22" t="s">
        <v>347</v>
      </c>
      <c r="B26" s="22" t="s">
        <v>121</v>
      </c>
      <c r="C26" s="22" t="s">
        <v>122</v>
      </c>
      <c r="D26" s="22" t="s">
        <v>123</v>
      </c>
      <c r="E26" s="22" t="s">
        <v>124</v>
      </c>
      <c r="F26" s="22" t="s">
        <v>165</v>
      </c>
      <c r="G26" s="22" t="s">
        <v>125</v>
      </c>
      <c r="H26" s="22" t="s">
        <v>126</v>
      </c>
      <c r="I26" s="22" t="s">
        <v>259</v>
      </c>
      <c r="J26" s="22" t="s">
        <v>209</v>
      </c>
      <c r="K26" s="21" t="s">
        <v>210</v>
      </c>
      <c r="L26" s="21" t="s">
        <v>274</v>
      </c>
      <c r="M26" s="21" t="s">
        <v>348</v>
      </c>
      <c r="N26" s="21" t="s">
        <v>235</v>
      </c>
      <c r="O26" s="21" t="s">
        <v>168</v>
      </c>
      <c r="P26" s="21">
        <v>4</v>
      </c>
      <c r="Q26" s="21">
        <v>4</v>
      </c>
      <c r="R26" s="21">
        <v>1</v>
      </c>
      <c r="S26" s="21">
        <v>1</v>
      </c>
      <c r="T26" s="21">
        <v>1</v>
      </c>
      <c r="U26" s="21">
        <v>1</v>
      </c>
    </row>
    <row r="27" spans="1:21" ht="303.75" x14ac:dyDescent="0.25">
      <c r="A27" s="22" t="s">
        <v>347</v>
      </c>
      <c r="B27" s="21" t="s">
        <v>103</v>
      </c>
      <c r="C27" s="21" t="s">
        <v>104</v>
      </c>
      <c r="D27" s="21" t="s">
        <v>174</v>
      </c>
      <c r="E27" s="21" t="s">
        <v>175</v>
      </c>
      <c r="F27" s="21" t="s">
        <v>128</v>
      </c>
      <c r="G27" s="21" t="s">
        <v>105</v>
      </c>
      <c r="H27" s="21" t="s">
        <v>148</v>
      </c>
      <c r="I27" s="22" t="s">
        <v>259</v>
      </c>
      <c r="J27" s="22" t="s">
        <v>209</v>
      </c>
      <c r="K27" s="21" t="s">
        <v>176</v>
      </c>
      <c r="L27" s="21" t="s">
        <v>311</v>
      </c>
      <c r="M27" s="21" t="s">
        <v>348</v>
      </c>
      <c r="N27" s="21" t="s">
        <v>236</v>
      </c>
      <c r="O27" s="21" t="s">
        <v>168</v>
      </c>
      <c r="P27" s="21">
        <v>4</v>
      </c>
      <c r="Q27" s="21">
        <v>4</v>
      </c>
      <c r="R27" s="21">
        <v>1</v>
      </c>
      <c r="S27" s="21">
        <v>1</v>
      </c>
      <c r="T27" s="21">
        <v>1</v>
      </c>
      <c r="U27" s="21">
        <v>1</v>
      </c>
    </row>
    <row r="28" spans="1:21" ht="146.25" x14ac:dyDescent="0.25">
      <c r="A28" s="22" t="s">
        <v>347</v>
      </c>
      <c r="B28" s="25" t="s">
        <v>108</v>
      </c>
      <c r="C28" s="25" t="s">
        <v>109</v>
      </c>
      <c r="D28" s="25" t="s">
        <v>110</v>
      </c>
      <c r="E28" s="25" t="s">
        <v>111</v>
      </c>
      <c r="F28" s="25" t="s">
        <v>112</v>
      </c>
      <c r="G28" s="25" t="s">
        <v>113</v>
      </c>
      <c r="H28" s="25" t="s">
        <v>261</v>
      </c>
      <c r="I28" s="22" t="s">
        <v>259</v>
      </c>
      <c r="J28" s="22" t="s">
        <v>209</v>
      </c>
      <c r="K28" s="21" t="s">
        <v>213</v>
      </c>
      <c r="L28" s="25" t="s">
        <v>305</v>
      </c>
      <c r="M28" s="21" t="s">
        <v>348</v>
      </c>
      <c r="N28" s="21" t="s">
        <v>237</v>
      </c>
      <c r="O28" s="21" t="s">
        <v>238</v>
      </c>
      <c r="P28" s="21">
        <v>1</v>
      </c>
      <c r="Q28" s="21">
        <v>1</v>
      </c>
      <c r="R28" s="21">
        <v>1</v>
      </c>
      <c r="S28" s="21">
        <v>1</v>
      </c>
      <c r="T28" s="21">
        <v>1</v>
      </c>
      <c r="U28" s="21">
        <v>1</v>
      </c>
    </row>
    <row r="29" spans="1:21" ht="202.5" x14ac:dyDescent="0.25">
      <c r="A29" s="21" t="s">
        <v>317</v>
      </c>
      <c r="B29" s="21" t="s">
        <v>121</v>
      </c>
      <c r="C29" s="21" t="s">
        <v>122</v>
      </c>
      <c r="D29" s="21" t="s">
        <v>250</v>
      </c>
      <c r="E29" s="21" t="s">
        <v>251</v>
      </c>
      <c r="F29" s="22" t="s">
        <v>179</v>
      </c>
      <c r="G29" s="21" t="s">
        <v>117</v>
      </c>
      <c r="H29" s="21" t="s">
        <v>144</v>
      </c>
      <c r="I29" s="22" t="s">
        <v>259</v>
      </c>
      <c r="J29" s="21" t="s">
        <v>107</v>
      </c>
      <c r="K29" s="21" t="s">
        <v>200</v>
      </c>
      <c r="L29" s="21" t="s">
        <v>349</v>
      </c>
      <c r="M29" s="21" t="s">
        <v>269</v>
      </c>
      <c r="N29" s="21" t="s">
        <v>350</v>
      </c>
      <c r="O29" s="21" t="s">
        <v>138</v>
      </c>
      <c r="P29" s="21">
        <v>209791</v>
      </c>
      <c r="Q29" s="21">
        <v>218182</v>
      </c>
      <c r="R29" s="21">
        <v>211791</v>
      </c>
      <c r="S29" s="21">
        <v>213982</v>
      </c>
      <c r="T29" s="21">
        <v>216182</v>
      </c>
      <c r="U29" s="21">
        <v>218182</v>
      </c>
    </row>
    <row r="30" spans="1:21" ht="168.75" x14ac:dyDescent="0.25">
      <c r="A30" s="21" t="s">
        <v>318</v>
      </c>
      <c r="B30" s="22" t="s">
        <v>103</v>
      </c>
      <c r="C30" s="22" t="s">
        <v>104</v>
      </c>
      <c r="D30" s="21" t="s">
        <v>139</v>
      </c>
      <c r="E30" s="21" t="s">
        <v>140</v>
      </c>
      <c r="F30" s="21" t="s">
        <v>147</v>
      </c>
      <c r="G30" s="21" t="s">
        <v>105</v>
      </c>
      <c r="H30" s="21" t="s">
        <v>141</v>
      </c>
      <c r="I30" s="22" t="s">
        <v>259</v>
      </c>
      <c r="J30" s="21" t="s">
        <v>142</v>
      </c>
      <c r="K30" s="21" t="s">
        <v>201</v>
      </c>
      <c r="L30" s="21" t="s">
        <v>312</v>
      </c>
      <c r="M30" s="21" t="s">
        <v>270</v>
      </c>
      <c r="N30" s="21" t="s">
        <v>351</v>
      </c>
      <c r="O30" s="21" t="s">
        <v>143</v>
      </c>
      <c r="P30" s="21">
        <v>39</v>
      </c>
      <c r="Q30" s="21">
        <v>42</v>
      </c>
      <c r="R30" s="21">
        <v>0.5</v>
      </c>
      <c r="S30" s="21">
        <v>0.5</v>
      </c>
      <c r="T30" s="21">
        <v>1</v>
      </c>
      <c r="U30" s="21">
        <v>1</v>
      </c>
    </row>
    <row r="31" spans="1:21" ht="202.5" x14ac:dyDescent="0.25">
      <c r="A31" s="21" t="s">
        <v>318</v>
      </c>
      <c r="B31" s="22" t="s">
        <v>121</v>
      </c>
      <c r="C31" s="22" t="s">
        <v>122</v>
      </c>
      <c r="D31" s="22" t="s">
        <v>123</v>
      </c>
      <c r="E31" s="21" t="s">
        <v>124</v>
      </c>
      <c r="F31" s="21" t="s">
        <v>165</v>
      </c>
      <c r="G31" s="21" t="s">
        <v>117</v>
      </c>
      <c r="H31" s="21" t="s">
        <v>144</v>
      </c>
      <c r="I31" s="22" t="s">
        <v>259</v>
      </c>
      <c r="J31" s="21" t="s">
        <v>142</v>
      </c>
      <c r="K31" s="21" t="s">
        <v>203</v>
      </c>
      <c r="L31" s="21" t="s">
        <v>274</v>
      </c>
      <c r="M31" s="21" t="s">
        <v>270</v>
      </c>
      <c r="N31" s="21" t="s">
        <v>352</v>
      </c>
      <c r="O31" s="21" t="s">
        <v>254</v>
      </c>
      <c r="P31" s="28">
        <v>4</v>
      </c>
      <c r="Q31" s="21">
        <v>4</v>
      </c>
      <c r="R31" s="21">
        <v>1</v>
      </c>
      <c r="S31" s="21">
        <v>1</v>
      </c>
      <c r="T31" s="21">
        <v>1</v>
      </c>
      <c r="U31" s="21">
        <v>1</v>
      </c>
    </row>
    <row r="32" spans="1:21" ht="168.75" x14ac:dyDescent="0.25">
      <c r="A32" s="21" t="s">
        <v>318</v>
      </c>
      <c r="B32" s="22" t="s">
        <v>103</v>
      </c>
      <c r="C32" s="22" t="s">
        <v>104</v>
      </c>
      <c r="D32" s="21" t="s">
        <v>145</v>
      </c>
      <c r="E32" s="21" t="s">
        <v>146</v>
      </c>
      <c r="F32" s="21" t="s">
        <v>147</v>
      </c>
      <c r="G32" s="21" t="s">
        <v>105</v>
      </c>
      <c r="H32" s="21" t="s">
        <v>148</v>
      </c>
      <c r="I32" s="22" t="s">
        <v>259</v>
      </c>
      <c r="J32" s="21" t="s">
        <v>142</v>
      </c>
      <c r="K32" s="21" t="s">
        <v>149</v>
      </c>
      <c r="L32" s="21" t="s">
        <v>312</v>
      </c>
      <c r="M32" s="21" t="s">
        <v>270</v>
      </c>
      <c r="N32" s="21" t="s">
        <v>373</v>
      </c>
      <c r="O32" s="24" t="s">
        <v>358</v>
      </c>
      <c r="P32" s="21">
        <v>0</v>
      </c>
      <c r="Q32" s="21">
        <v>1</v>
      </c>
      <c r="R32" s="21">
        <v>0.25</v>
      </c>
      <c r="S32" s="21">
        <v>0.25</v>
      </c>
      <c r="T32" s="21">
        <v>0.25</v>
      </c>
      <c r="U32" s="21">
        <v>0.25</v>
      </c>
    </row>
    <row r="33" spans="1:21" ht="236.25" x14ac:dyDescent="0.25">
      <c r="A33" s="21" t="s">
        <v>318</v>
      </c>
      <c r="B33" s="22" t="s">
        <v>150</v>
      </c>
      <c r="C33" s="22" t="s">
        <v>151</v>
      </c>
      <c r="D33" s="21" t="s">
        <v>152</v>
      </c>
      <c r="E33" s="21" t="s">
        <v>153</v>
      </c>
      <c r="F33" s="21" t="s">
        <v>154</v>
      </c>
      <c r="G33" s="21" t="s">
        <v>117</v>
      </c>
      <c r="H33" s="21" t="s">
        <v>155</v>
      </c>
      <c r="I33" s="22" t="s">
        <v>259</v>
      </c>
      <c r="J33" s="21" t="s">
        <v>142</v>
      </c>
      <c r="K33" s="24" t="s">
        <v>156</v>
      </c>
      <c r="L33" s="21" t="s">
        <v>275</v>
      </c>
      <c r="M33" s="21" t="s">
        <v>270</v>
      </c>
      <c r="N33" s="24" t="s">
        <v>258</v>
      </c>
      <c r="O33" s="24" t="s">
        <v>157</v>
      </c>
      <c r="P33" s="21">
        <v>1</v>
      </c>
      <c r="Q33" s="21">
        <v>1</v>
      </c>
      <c r="R33" s="21">
        <v>1</v>
      </c>
      <c r="S33" s="21">
        <v>1</v>
      </c>
      <c r="T33" s="21">
        <v>1</v>
      </c>
      <c r="U33" s="21">
        <v>1</v>
      </c>
    </row>
    <row r="34" spans="1:21" ht="168.75" x14ac:dyDescent="0.25">
      <c r="A34" s="21" t="s">
        <v>318</v>
      </c>
      <c r="B34" s="22" t="s">
        <v>204</v>
      </c>
      <c r="C34" s="22" t="s">
        <v>158</v>
      </c>
      <c r="D34" s="21" t="s">
        <v>159</v>
      </c>
      <c r="E34" s="21" t="s">
        <v>160</v>
      </c>
      <c r="F34" s="21" t="s">
        <v>161</v>
      </c>
      <c r="G34" s="21" t="s">
        <v>117</v>
      </c>
      <c r="H34" s="21" t="s">
        <v>162</v>
      </c>
      <c r="I34" s="22" t="s">
        <v>259</v>
      </c>
      <c r="J34" s="21" t="s">
        <v>142</v>
      </c>
      <c r="K34" s="21" t="s">
        <v>205</v>
      </c>
      <c r="L34" s="21" t="s">
        <v>353</v>
      </c>
      <c r="M34" s="21" t="s">
        <v>270</v>
      </c>
      <c r="N34" s="21" t="s">
        <v>224</v>
      </c>
      <c r="O34" s="21" t="s">
        <v>225</v>
      </c>
      <c r="P34" s="21">
        <v>2</v>
      </c>
      <c r="Q34" s="21">
        <v>6</v>
      </c>
      <c r="R34" s="21">
        <v>3</v>
      </c>
      <c r="S34" s="21">
        <v>4</v>
      </c>
      <c r="T34" s="21">
        <v>5</v>
      </c>
      <c r="U34" s="21">
        <v>6</v>
      </c>
    </row>
    <row r="35" spans="1:21" ht="168.75" x14ac:dyDescent="0.25">
      <c r="A35" s="22" t="s">
        <v>319</v>
      </c>
      <c r="B35" s="22" t="s">
        <v>103</v>
      </c>
      <c r="C35" s="22" t="s">
        <v>104</v>
      </c>
      <c r="D35" s="22" t="s">
        <v>252</v>
      </c>
      <c r="E35" s="22" t="s">
        <v>127</v>
      </c>
      <c r="F35" s="22" t="s">
        <v>128</v>
      </c>
      <c r="G35" s="22" t="s">
        <v>105</v>
      </c>
      <c r="H35" s="22" t="s">
        <v>119</v>
      </c>
      <c r="I35" s="22" t="s">
        <v>259</v>
      </c>
      <c r="J35" s="22" t="s">
        <v>209</v>
      </c>
      <c r="K35" s="21" t="s">
        <v>132</v>
      </c>
      <c r="L35" s="21" t="s">
        <v>311</v>
      </c>
      <c r="M35" s="21" t="s">
        <v>354</v>
      </c>
      <c r="N35" s="21" t="s">
        <v>374</v>
      </c>
      <c r="O35" s="21" t="s">
        <v>167</v>
      </c>
      <c r="P35" s="21">
        <v>0</v>
      </c>
      <c r="Q35" s="21">
        <v>1</v>
      </c>
      <c r="R35" s="21">
        <v>0.25</v>
      </c>
      <c r="S35" s="21">
        <v>0.25</v>
      </c>
      <c r="T35" s="21">
        <v>0.25</v>
      </c>
      <c r="U35" s="21">
        <v>0.25</v>
      </c>
    </row>
    <row r="36" spans="1:21" ht="202.5" x14ac:dyDescent="0.25">
      <c r="A36" s="21" t="s">
        <v>320</v>
      </c>
      <c r="B36" s="22" t="s">
        <v>121</v>
      </c>
      <c r="C36" s="22" t="s">
        <v>122</v>
      </c>
      <c r="D36" s="21" t="s">
        <v>163</v>
      </c>
      <c r="E36" s="21" t="s">
        <v>164</v>
      </c>
      <c r="F36" s="21" t="s">
        <v>179</v>
      </c>
      <c r="G36" s="21" t="s">
        <v>117</v>
      </c>
      <c r="H36" s="21" t="s">
        <v>144</v>
      </c>
      <c r="I36" s="22" t="s">
        <v>259</v>
      </c>
      <c r="J36" s="21" t="s">
        <v>142</v>
      </c>
      <c r="K36" s="21" t="s">
        <v>206</v>
      </c>
      <c r="L36" s="21" t="s">
        <v>306</v>
      </c>
      <c r="M36" s="21" t="s">
        <v>355</v>
      </c>
      <c r="N36" s="21" t="s">
        <v>226</v>
      </c>
      <c r="O36" s="21" t="s">
        <v>255</v>
      </c>
      <c r="P36" s="21">
        <v>0</v>
      </c>
      <c r="Q36" s="21">
        <v>1</v>
      </c>
      <c r="R36" s="21">
        <v>0.25</v>
      </c>
      <c r="S36" s="21">
        <v>0.25</v>
      </c>
      <c r="T36" s="21">
        <v>0.25</v>
      </c>
      <c r="U36" s="21">
        <v>0.25</v>
      </c>
    </row>
    <row r="37" spans="1:21" ht="112.5" x14ac:dyDescent="0.25">
      <c r="A37" s="21" t="s">
        <v>320</v>
      </c>
      <c r="B37" s="24" t="s">
        <v>262</v>
      </c>
      <c r="C37" s="21" t="s">
        <v>263</v>
      </c>
      <c r="D37" s="24" t="s">
        <v>264</v>
      </c>
      <c r="E37" s="24" t="s">
        <v>265</v>
      </c>
      <c r="F37" s="21" t="s">
        <v>266</v>
      </c>
      <c r="G37" s="21" t="s">
        <v>267</v>
      </c>
      <c r="H37" s="21" t="s">
        <v>268</v>
      </c>
      <c r="I37" s="22" t="s">
        <v>259</v>
      </c>
      <c r="J37" s="21" t="s">
        <v>142</v>
      </c>
      <c r="K37" s="21" t="s">
        <v>207</v>
      </c>
      <c r="L37" s="21" t="s">
        <v>313</v>
      </c>
      <c r="M37" s="21" t="s">
        <v>355</v>
      </c>
      <c r="N37" s="21" t="s">
        <v>260</v>
      </c>
      <c r="O37" s="21" t="s">
        <v>255</v>
      </c>
      <c r="P37" s="21">
        <v>0</v>
      </c>
      <c r="Q37" s="21">
        <v>1</v>
      </c>
      <c r="R37" s="21">
        <v>0.25</v>
      </c>
      <c r="S37" s="21">
        <v>0.25</v>
      </c>
      <c r="T37" s="21">
        <v>0.25</v>
      </c>
      <c r="U37" s="21">
        <v>0.25</v>
      </c>
    </row>
    <row r="38" spans="1:21" ht="15.75" customHeight="1" x14ac:dyDescent="0.25">
      <c r="H38" s="1"/>
      <c r="I38" s="1"/>
      <c r="J38" s="1"/>
      <c r="K38" s="1"/>
      <c r="L38" s="1"/>
      <c r="M38" s="1"/>
      <c r="N38" s="1"/>
    </row>
    <row r="39" spans="1:21" ht="15.75" customHeight="1" x14ac:dyDescent="0.25">
      <c r="H39" s="1"/>
      <c r="I39" s="1"/>
      <c r="J39" s="1"/>
      <c r="K39" s="1"/>
      <c r="L39" s="1"/>
      <c r="M39" s="1"/>
      <c r="N39" s="1"/>
    </row>
    <row r="40" spans="1:21" ht="15.75" customHeight="1" x14ac:dyDescent="0.25">
      <c r="H40" s="1"/>
      <c r="I40" s="1"/>
      <c r="J40" s="1"/>
      <c r="K40" s="1"/>
      <c r="L40" s="1"/>
      <c r="M40" s="1"/>
      <c r="N40" s="1"/>
    </row>
    <row r="41" spans="1:21" ht="15.75" customHeight="1" x14ac:dyDescent="0.25">
      <c r="H41" s="1"/>
      <c r="I41" s="1"/>
      <c r="J41" s="1"/>
      <c r="K41" s="1"/>
      <c r="L41" s="1"/>
      <c r="M41" s="1"/>
      <c r="N41" s="1"/>
    </row>
    <row r="42" spans="1:21" ht="15.75" customHeight="1" x14ac:dyDescent="0.25">
      <c r="H42" s="1"/>
      <c r="I42" s="1"/>
      <c r="J42" s="1"/>
      <c r="K42" s="1"/>
      <c r="L42" s="1"/>
      <c r="M42" s="1"/>
      <c r="N42" s="1"/>
    </row>
    <row r="43" spans="1:21" ht="15.75" customHeight="1" x14ac:dyDescent="0.25">
      <c r="H43" s="1"/>
      <c r="I43" s="1"/>
      <c r="J43" s="1"/>
      <c r="K43" s="1"/>
      <c r="L43" s="1"/>
      <c r="M43" s="1"/>
      <c r="N43" s="1"/>
    </row>
    <row r="44" spans="1:21" ht="15.75" customHeight="1" x14ac:dyDescent="0.25">
      <c r="H44" s="1"/>
      <c r="I44" s="1"/>
      <c r="J44" s="1"/>
      <c r="K44" s="1"/>
      <c r="L44" s="1"/>
      <c r="M44" s="1"/>
      <c r="N44" s="1"/>
    </row>
    <row r="45" spans="1:21" ht="15.75" customHeight="1" x14ac:dyDescent="0.25">
      <c r="H45" s="1"/>
      <c r="I45" s="1"/>
      <c r="J45" s="1"/>
      <c r="K45" s="1"/>
      <c r="L45" s="1"/>
      <c r="M45" s="1"/>
      <c r="N45" s="1"/>
    </row>
    <row r="46" spans="1:21" ht="15.75" customHeight="1" x14ac:dyDescent="0.25">
      <c r="H46" s="1"/>
      <c r="I46" s="1"/>
      <c r="J46" s="1"/>
      <c r="K46" s="1"/>
      <c r="L46" s="1"/>
      <c r="M46" s="1"/>
      <c r="N46" s="1"/>
    </row>
    <row r="47" spans="1:21" ht="15.75" customHeight="1" x14ac:dyDescent="0.25">
      <c r="H47" s="1"/>
      <c r="I47" s="1"/>
      <c r="J47" s="1"/>
      <c r="K47" s="1"/>
      <c r="L47" s="1"/>
      <c r="M47" s="1"/>
      <c r="N47" s="1"/>
    </row>
    <row r="48" spans="1:21" ht="15.75" customHeight="1" x14ac:dyDescent="0.25">
      <c r="H48" s="1"/>
      <c r="I48" s="1"/>
      <c r="J48" s="1"/>
      <c r="K48" s="1"/>
      <c r="L48" s="1"/>
      <c r="M48" s="1"/>
      <c r="N48" s="1"/>
    </row>
    <row r="49" spans="8:14" ht="15.75" customHeight="1" x14ac:dyDescent="0.25">
      <c r="H49" s="1"/>
      <c r="I49" s="1"/>
      <c r="J49" s="1"/>
      <c r="K49" s="1"/>
      <c r="L49" s="1"/>
      <c r="M49" s="1"/>
      <c r="N49" s="1"/>
    </row>
    <row r="50" spans="8:14" ht="15.75" customHeight="1" x14ac:dyDescent="0.25">
      <c r="H50" s="1"/>
      <c r="I50" s="1"/>
      <c r="J50" s="1"/>
      <c r="K50" s="1"/>
      <c r="L50" s="1"/>
      <c r="M50" s="1"/>
      <c r="N50" s="1"/>
    </row>
    <row r="51" spans="8:14" ht="15.75" customHeight="1" x14ac:dyDescent="0.25">
      <c r="H51" s="1"/>
      <c r="I51" s="1"/>
      <c r="J51" s="1"/>
      <c r="K51" s="1"/>
      <c r="L51" s="1"/>
      <c r="M51" s="1"/>
      <c r="N51" s="1"/>
    </row>
    <row r="52" spans="8:14" ht="15.75" customHeight="1" x14ac:dyDescent="0.25">
      <c r="H52" s="1"/>
      <c r="I52" s="1"/>
      <c r="J52" s="1"/>
      <c r="K52" s="1"/>
      <c r="L52" s="1"/>
      <c r="M52" s="1"/>
      <c r="N52" s="1"/>
    </row>
    <row r="53" spans="8:14" ht="15.75" customHeight="1" x14ac:dyDescent="0.25">
      <c r="H53" s="1"/>
      <c r="I53" s="1"/>
      <c r="J53" s="1"/>
      <c r="K53" s="1"/>
      <c r="L53" s="1"/>
      <c r="M53" s="1"/>
      <c r="N53" s="1"/>
    </row>
    <row r="54" spans="8:14" ht="15.75" customHeight="1" x14ac:dyDescent="0.25">
      <c r="H54" s="1"/>
      <c r="I54" s="1"/>
      <c r="J54" s="1"/>
      <c r="K54" s="1"/>
      <c r="L54" s="1"/>
      <c r="M54" s="1"/>
      <c r="N54" s="1"/>
    </row>
  </sheetData>
  <mergeCells count="2">
    <mergeCell ref="B1:U1"/>
    <mergeCell ref="B2:U2"/>
  </mergeCells>
  <printOptions horizontalCentered="1" verticalCentered="1"/>
  <pageMargins left="0.39370078740157483" right="0.39370078740157483" top="0.39370078740157483" bottom="0.39370078740157483" header="0" footer="0"/>
  <pageSetup paperSize="5" scale="35" orientation="landscape" horizontalDpi="4294967294" verticalDpi="4294967294"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0E03-1645-4E8C-BBF6-444868ABCA73}">
  <dimension ref="A1:K55"/>
  <sheetViews>
    <sheetView topLeftCell="A34" zoomScaleNormal="100" workbookViewId="0">
      <selection activeCell="I50" sqref="I50"/>
    </sheetView>
  </sheetViews>
  <sheetFormatPr baseColWidth="10" defaultRowHeight="15" x14ac:dyDescent="0.25"/>
  <cols>
    <col min="1" max="1" width="25.42578125" customWidth="1"/>
    <col min="2" max="2" width="28.5703125" customWidth="1"/>
    <col min="3" max="4" width="20" customWidth="1"/>
    <col min="5" max="6" width="20.5703125" customWidth="1"/>
    <col min="7" max="7" width="21.5703125" customWidth="1"/>
    <col min="8" max="8" width="22.28515625" customWidth="1"/>
    <col min="9" max="9" width="22.42578125" bestFit="1" customWidth="1"/>
    <col min="10" max="10" width="31" customWidth="1"/>
    <col min="11" max="11" width="26.7109375" customWidth="1"/>
  </cols>
  <sheetData>
    <row r="1" spans="1:11" ht="82.5" customHeight="1" x14ac:dyDescent="0.25">
      <c r="A1" s="66"/>
      <c r="B1" s="66"/>
      <c r="C1" s="66"/>
      <c r="D1" s="66"/>
      <c r="E1" s="66"/>
      <c r="F1" s="66"/>
      <c r="G1" s="66"/>
      <c r="H1" s="66"/>
      <c r="I1" s="66"/>
      <c r="J1" s="66"/>
      <c r="K1" s="66"/>
    </row>
    <row r="2" spans="1:11" ht="82.5" customHeight="1" x14ac:dyDescent="0.25">
      <c r="A2" s="67" t="s">
        <v>24</v>
      </c>
      <c r="B2" s="68"/>
      <c r="C2" s="68"/>
      <c r="D2" s="68"/>
      <c r="E2" s="68"/>
      <c r="F2" s="68"/>
      <c r="G2" s="68"/>
      <c r="H2" s="68"/>
      <c r="I2" s="68"/>
      <c r="J2" s="68"/>
      <c r="K2" s="69"/>
    </row>
    <row r="3" spans="1:11" ht="84" x14ac:dyDescent="0.25">
      <c r="A3" s="18" t="s">
        <v>52</v>
      </c>
      <c r="B3" s="18" t="s">
        <v>53</v>
      </c>
      <c r="C3" s="18" t="s">
        <v>54</v>
      </c>
      <c r="D3" s="15" t="s">
        <v>84</v>
      </c>
      <c r="E3" s="19" t="s">
        <v>55</v>
      </c>
      <c r="F3" s="18" t="s">
        <v>360</v>
      </c>
      <c r="G3" s="18" t="s">
        <v>56</v>
      </c>
      <c r="H3" s="18" t="s">
        <v>57</v>
      </c>
      <c r="I3" s="18" t="s">
        <v>58</v>
      </c>
      <c r="J3" s="18" t="s">
        <v>59</v>
      </c>
      <c r="K3" s="18" t="s">
        <v>60</v>
      </c>
    </row>
    <row r="4" spans="1:11" s="33" customFormat="1" ht="30" customHeight="1" x14ac:dyDescent="0.25">
      <c r="A4" s="21" t="s">
        <v>303</v>
      </c>
      <c r="B4" s="21" t="s">
        <v>322</v>
      </c>
      <c r="C4" s="21" t="s">
        <v>356</v>
      </c>
      <c r="D4" s="21" t="s">
        <v>229</v>
      </c>
      <c r="E4" s="34">
        <f>SUM(F4:I4)</f>
        <v>155694000</v>
      </c>
      <c r="F4" s="44">
        <v>38923500</v>
      </c>
      <c r="G4" s="48">
        <v>38923500</v>
      </c>
      <c r="H4" s="35">
        <v>38923500</v>
      </c>
      <c r="I4" s="35">
        <v>38923500</v>
      </c>
      <c r="J4" s="36" t="s">
        <v>323</v>
      </c>
      <c r="K4" s="36" t="s">
        <v>321</v>
      </c>
    </row>
    <row r="5" spans="1:11" s="33" customFormat="1" ht="30" customHeight="1" x14ac:dyDescent="0.25">
      <c r="A5" s="21" t="s">
        <v>303</v>
      </c>
      <c r="B5" s="21" t="s">
        <v>322</v>
      </c>
      <c r="C5" s="21" t="s">
        <v>356</v>
      </c>
      <c r="D5" s="21" t="s">
        <v>246</v>
      </c>
      <c r="E5" s="34">
        <f t="shared" ref="E5:E37" si="0">SUM(F5:I5)</f>
        <v>4000</v>
      </c>
      <c r="F5" s="44">
        <v>1000</v>
      </c>
      <c r="G5" s="48">
        <v>1000</v>
      </c>
      <c r="H5" s="35">
        <v>1000</v>
      </c>
      <c r="I5" s="35">
        <v>1000</v>
      </c>
      <c r="J5" s="36" t="s">
        <v>323</v>
      </c>
      <c r="K5" s="36" t="s">
        <v>321</v>
      </c>
    </row>
    <row r="6" spans="1:11" s="33" customFormat="1" ht="30" customHeight="1" x14ac:dyDescent="0.25">
      <c r="A6" s="21" t="s">
        <v>303</v>
      </c>
      <c r="B6" s="21" t="s">
        <v>322</v>
      </c>
      <c r="C6" s="21" t="s">
        <v>356</v>
      </c>
      <c r="D6" s="21" t="s">
        <v>247</v>
      </c>
      <c r="E6" s="34">
        <f t="shared" si="0"/>
        <v>449064000</v>
      </c>
      <c r="F6" s="45">
        <v>112266000</v>
      </c>
      <c r="G6" s="37">
        <v>112266000</v>
      </c>
      <c r="H6" s="37">
        <v>112266000</v>
      </c>
      <c r="I6" s="37">
        <v>112266000</v>
      </c>
      <c r="J6" s="36" t="s">
        <v>323</v>
      </c>
      <c r="K6" s="36" t="s">
        <v>321</v>
      </c>
    </row>
    <row r="7" spans="1:11" s="33" customFormat="1" ht="30" customHeight="1" x14ac:dyDescent="0.25">
      <c r="A7" s="21" t="s">
        <v>303</v>
      </c>
      <c r="B7" s="21" t="s">
        <v>322</v>
      </c>
      <c r="C7" s="21" t="s">
        <v>356</v>
      </c>
      <c r="D7" s="21" t="s">
        <v>337</v>
      </c>
      <c r="E7" s="34">
        <f t="shared" si="0"/>
        <v>74844000</v>
      </c>
      <c r="F7" s="45">
        <v>18711000</v>
      </c>
      <c r="G7" s="37">
        <v>18711000</v>
      </c>
      <c r="H7" s="37">
        <v>18711000</v>
      </c>
      <c r="I7" s="37">
        <v>18711000</v>
      </c>
      <c r="J7" s="36" t="s">
        <v>323</v>
      </c>
      <c r="K7" s="36" t="s">
        <v>321</v>
      </c>
    </row>
    <row r="8" spans="1:11" s="33" customFormat="1" ht="30" customHeight="1" x14ac:dyDescent="0.25">
      <c r="A8" s="21" t="s">
        <v>303</v>
      </c>
      <c r="B8" s="21" t="s">
        <v>322</v>
      </c>
      <c r="C8" s="21" t="s">
        <v>356</v>
      </c>
      <c r="D8" s="21" t="s">
        <v>248</v>
      </c>
      <c r="E8" s="34">
        <f t="shared" si="0"/>
        <v>776136</v>
      </c>
      <c r="F8" s="45">
        <v>194034</v>
      </c>
      <c r="G8" s="37">
        <f>193034+1000</f>
        <v>194034</v>
      </c>
      <c r="H8" s="37">
        <f>193034+1000</f>
        <v>194034</v>
      </c>
      <c r="I8" s="37">
        <f>193034+1000</f>
        <v>194034</v>
      </c>
      <c r="J8" s="36" t="s">
        <v>323</v>
      </c>
      <c r="K8" s="36" t="s">
        <v>321</v>
      </c>
    </row>
    <row r="9" spans="1:11" s="33" customFormat="1" ht="30" customHeight="1" x14ac:dyDescent="0.25">
      <c r="A9" s="21" t="s">
        <v>303</v>
      </c>
      <c r="B9" s="21" t="s">
        <v>322</v>
      </c>
      <c r="C9" s="21" t="s">
        <v>356</v>
      </c>
      <c r="D9" s="21" t="s">
        <v>249</v>
      </c>
      <c r="E9" s="34">
        <f t="shared" si="0"/>
        <v>149688000</v>
      </c>
      <c r="F9" s="45">
        <v>37422000</v>
      </c>
      <c r="G9" s="37">
        <v>37422000</v>
      </c>
      <c r="H9" s="37">
        <v>37422000</v>
      </c>
      <c r="I9" s="37">
        <v>37422000</v>
      </c>
      <c r="J9" s="36" t="s">
        <v>323</v>
      </c>
      <c r="K9" s="36" t="s">
        <v>321</v>
      </c>
    </row>
    <row r="10" spans="1:11" s="33" customFormat="1" ht="30" customHeight="1" x14ac:dyDescent="0.25">
      <c r="A10" s="21" t="s">
        <v>303</v>
      </c>
      <c r="B10" s="21" t="s">
        <v>322</v>
      </c>
      <c r="C10" s="21" t="s">
        <v>356</v>
      </c>
      <c r="D10" s="21" t="s">
        <v>338</v>
      </c>
      <c r="E10" s="34">
        <f t="shared" si="0"/>
        <v>74844000</v>
      </c>
      <c r="F10" s="45">
        <v>18711000</v>
      </c>
      <c r="G10" s="37">
        <v>18711000</v>
      </c>
      <c r="H10" s="37">
        <v>18711000</v>
      </c>
      <c r="I10" s="37">
        <v>18711000</v>
      </c>
      <c r="J10" s="36" t="s">
        <v>323</v>
      </c>
      <c r="K10" s="36" t="s">
        <v>321</v>
      </c>
    </row>
    <row r="11" spans="1:11" s="33" customFormat="1" ht="30" customHeight="1" x14ac:dyDescent="0.25">
      <c r="A11" s="21" t="s">
        <v>303</v>
      </c>
      <c r="B11" s="21" t="s">
        <v>322</v>
      </c>
      <c r="C11" s="21" t="s">
        <v>356</v>
      </c>
      <c r="D11" s="22" t="s">
        <v>341</v>
      </c>
      <c r="E11" s="34">
        <f t="shared" si="0"/>
        <v>105462000</v>
      </c>
      <c r="F11" s="45">
        <v>26365500</v>
      </c>
      <c r="G11" s="37">
        <v>26365500</v>
      </c>
      <c r="H11" s="37">
        <v>26365500</v>
      </c>
      <c r="I11" s="37">
        <v>26365500</v>
      </c>
      <c r="J11" s="36" t="s">
        <v>323</v>
      </c>
      <c r="K11" s="36" t="s">
        <v>321</v>
      </c>
    </row>
    <row r="12" spans="1:11" s="33" customFormat="1" ht="30" customHeight="1" x14ac:dyDescent="0.25">
      <c r="A12" s="21" t="s">
        <v>303</v>
      </c>
      <c r="B12" s="21" t="s">
        <v>322</v>
      </c>
      <c r="C12" s="21" t="s">
        <v>356</v>
      </c>
      <c r="D12" s="21" t="s">
        <v>239</v>
      </c>
      <c r="E12" s="34">
        <f t="shared" si="0"/>
        <v>302284000</v>
      </c>
      <c r="F12" s="44">
        <v>74071000</v>
      </c>
      <c r="G12" s="48">
        <f>64071000+10000000</f>
        <v>74071000</v>
      </c>
      <c r="H12" s="35">
        <f>64071000+12000000</f>
        <v>76071000</v>
      </c>
      <c r="I12" s="35">
        <f>64071000+14000000</f>
        <v>78071000</v>
      </c>
      <c r="J12" s="38" t="s">
        <v>324</v>
      </c>
      <c r="K12" s="36" t="s">
        <v>321</v>
      </c>
    </row>
    <row r="13" spans="1:11" s="33" customFormat="1" ht="30" customHeight="1" x14ac:dyDescent="0.25">
      <c r="A13" s="21" t="s">
        <v>303</v>
      </c>
      <c r="B13" s="21" t="s">
        <v>322</v>
      </c>
      <c r="C13" s="21" t="s">
        <v>356</v>
      </c>
      <c r="D13" s="22" t="s">
        <v>240</v>
      </c>
      <c r="E13" s="34">
        <f t="shared" si="0"/>
        <v>128462000</v>
      </c>
      <c r="F13" s="44">
        <v>31365500</v>
      </c>
      <c r="G13" s="48">
        <f>26365500+5000000</f>
        <v>31365500</v>
      </c>
      <c r="H13" s="35">
        <f>26365500+6000000</f>
        <v>32365500</v>
      </c>
      <c r="I13" s="35">
        <f>26365500+7000000</f>
        <v>33365500</v>
      </c>
      <c r="J13" s="38" t="s">
        <v>324</v>
      </c>
      <c r="K13" s="36" t="s">
        <v>321</v>
      </c>
    </row>
    <row r="14" spans="1:11" s="33" customFormat="1" ht="30" customHeight="1" x14ac:dyDescent="0.25">
      <c r="A14" s="21" t="s">
        <v>303</v>
      </c>
      <c r="B14" s="21" t="s">
        <v>322</v>
      </c>
      <c r="C14" s="21" t="s">
        <v>356</v>
      </c>
      <c r="D14" s="22" t="s">
        <v>241</v>
      </c>
      <c r="E14" s="34">
        <f t="shared" si="0"/>
        <v>503496000</v>
      </c>
      <c r="F14" s="46">
        <v>125874000</v>
      </c>
      <c r="G14" s="39">
        <v>125874000</v>
      </c>
      <c r="H14" s="39">
        <v>125874000</v>
      </c>
      <c r="I14" s="39">
        <v>125874000</v>
      </c>
      <c r="J14" s="36" t="s">
        <v>323</v>
      </c>
      <c r="K14" s="36" t="s">
        <v>321</v>
      </c>
    </row>
    <row r="15" spans="1:11" s="33" customFormat="1" ht="30" customHeight="1" x14ac:dyDescent="0.25">
      <c r="A15" s="21" t="s">
        <v>303</v>
      </c>
      <c r="B15" s="21" t="s">
        <v>322</v>
      </c>
      <c r="C15" s="21" t="s">
        <v>356</v>
      </c>
      <c r="D15" s="22" t="s">
        <v>242</v>
      </c>
      <c r="E15" s="34">
        <f t="shared" si="0"/>
        <v>50000000</v>
      </c>
      <c r="F15" s="46">
        <v>12500000</v>
      </c>
      <c r="G15" s="39">
        <v>12500000</v>
      </c>
      <c r="H15" s="39">
        <v>12500000</v>
      </c>
      <c r="I15" s="39">
        <v>12500000</v>
      </c>
      <c r="J15" s="36" t="s">
        <v>323</v>
      </c>
      <c r="K15" s="36" t="s">
        <v>321</v>
      </c>
    </row>
    <row r="16" spans="1:11" s="33" customFormat="1" ht="30" customHeight="1" x14ac:dyDescent="0.25">
      <c r="A16" s="21" t="s">
        <v>303</v>
      </c>
      <c r="B16" s="21" t="s">
        <v>322</v>
      </c>
      <c r="C16" s="21" t="s">
        <v>356</v>
      </c>
      <c r="D16" s="21" t="s">
        <v>256</v>
      </c>
      <c r="E16" s="34">
        <f t="shared" si="0"/>
        <v>401164000</v>
      </c>
      <c r="F16" s="44">
        <v>100291000</v>
      </c>
      <c r="G16" s="48">
        <f>62391000+37900000</f>
        <v>100291000</v>
      </c>
      <c r="H16" s="35">
        <f>62391000+37900000</f>
        <v>100291000</v>
      </c>
      <c r="I16" s="35">
        <f>62391000+37900000</f>
        <v>100291000</v>
      </c>
      <c r="J16" s="38" t="s">
        <v>324</v>
      </c>
      <c r="K16" s="36" t="s">
        <v>321</v>
      </c>
    </row>
    <row r="17" spans="1:11" s="33" customFormat="1" ht="30" customHeight="1" x14ac:dyDescent="0.25">
      <c r="A17" s="21" t="s">
        <v>303</v>
      </c>
      <c r="B17" s="21" t="s">
        <v>322</v>
      </c>
      <c r="C17" s="21" t="s">
        <v>356</v>
      </c>
      <c r="D17" s="23" t="s">
        <v>243</v>
      </c>
      <c r="E17" s="34">
        <f t="shared" si="0"/>
        <v>341544000</v>
      </c>
      <c r="F17" s="46">
        <v>85386000</v>
      </c>
      <c r="G17" s="39">
        <v>85386000</v>
      </c>
      <c r="H17" s="39">
        <v>85386000</v>
      </c>
      <c r="I17" s="39">
        <v>85386000</v>
      </c>
      <c r="J17" s="36" t="s">
        <v>323</v>
      </c>
      <c r="K17" s="36" t="s">
        <v>321</v>
      </c>
    </row>
    <row r="18" spans="1:11" s="33" customFormat="1" ht="30" customHeight="1" x14ac:dyDescent="0.25">
      <c r="A18" s="21" t="s">
        <v>303</v>
      </c>
      <c r="B18" s="21" t="s">
        <v>322</v>
      </c>
      <c r="C18" s="21" t="s">
        <v>356</v>
      </c>
      <c r="D18" s="22" t="s">
        <v>244</v>
      </c>
      <c r="E18" s="34">
        <f t="shared" si="0"/>
        <v>195048000</v>
      </c>
      <c r="F18" s="46">
        <v>48762000</v>
      </c>
      <c r="G18" s="39">
        <v>48762000</v>
      </c>
      <c r="H18" s="39">
        <v>48762000</v>
      </c>
      <c r="I18" s="39">
        <v>48762000</v>
      </c>
      <c r="J18" s="36" t="s">
        <v>323</v>
      </c>
      <c r="K18" s="36" t="s">
        <v>321</v>
      </c>
    </row>
    <row r="19" spans="1:11" s="33" customFormat="1" ht="30" customHeight="1" x14ac:dyDescent="0.25">
      <c r="A19" s="21" t="s">
        <v>303</v>
      </c>
      <c r="B19" s="21" t="s">
        <v>322</v>
      </c>
      <c r="C19" s="21" t="s">
        <v>356</v>
      </c>
      <c r="D19" s="22" t="s">
        <v>245</v>
      </c>
      <c r="E19" s="34">
        <f t="shared" si="0"/>
        <v>512568000</v>
      </c>
      <c r="F19" s="46">
        <v>128142000</v>
      </c>
      <c r="G19" s="39">
        <v>128142000</v>
      </c>
      <c r="H19" s="39">
        <v>128142000</v>
      </c>
      <c r="I19" s="39">
        <v>128142000</v>
      </c>
      <c r="J19" s="36" t="s">
        <v>323</v>
      </c>
      <c r="K19" s="36" t="s">
        <v>321</v>
      </c>
    </row>
    <row r="20" spans="1:11" s="33" customFormat="1" ht="30" customHeight="1" x14ac:dyDescent="0.25">
      <c r="A20" s="21" t="s">
        <v>303</v>
      </c>
      <c r="B20" s="21" t="s">
        <v>322</v>
      </c>
      <c r="C20" s="21" t="s">
        <v>356</v>
      </c>
      <c r="D20" s="21" t="s">
        <v>227</v>
      </c>
      <c r="E20" s="34">
        <f t="shared" si="0"/>
        <v>311388000</v>
      </c>
      <c r="F20" s="46">
        <v>77847000</v>
      </c>
      <c r="G20" s="39">
        <v>77847000</v>
      </c>
      <c r="H20" s="39">
        <v>77847000</v>
      </c>
      <c r="I20" s="39">
        <v>77847000</v>
      </c>
      <c r="J20" s="36" t="s">
        <v>323</v>
      </c>
      <c r="K20" s="36" t="s">
        <v>321</v>
      </c>
    </row>
    <row r="21" spans="1:11" s="33" customFormat="1" ht="30" customHeight="1" x14ac:dyDescent="0.25">
      <c r="A21" s="21" t="s">
        <v>303</v>
      </c>
      <c r="B21" s="21" t="s">
        <v>322</v>
      </c>
      <c r="C21" s="21" t="s">
        <v>356</v>
      </c>
      <c r="D21" s="21" t="s">
        <v>228</v>
      </c>
      <c r="E21" s="34">
        <f t="shared" si="0"/>
        <v>155694000</v>
      </c>
      <c r="F21" s="46">
        <v>38923500</v>
      </c>
      <c r="G21" s="39">
        <v>38923500</v>
      </c>
      <c r="H21" s="39">
        <v>38923500</v>
      </c>
      <c r="I21" s="39">
        <v>38923500</v>
      </c>
      <c r="J21" s="36" t="s">
        <v>323</v>
      </c>
      <c r="K21" s="36" t="s">
        <v>321</v>
      </c>
    </row>
    <row r="22" spans="1:11" s="33" customFormat="1" ht="30" customHeight="1" x14ac:dyDescent="0.25">
      <c r="A22" s="21" t="s">
        <v>303</v>
      </c>
      <c r="B22" s="21" t="s">
        <v>322</v>
      </c>
      <c r="C22" s="21" t="s">
        <v>356</v>
      </c>
      <c r="D22" s="21" t="s">
        <v>231</v>
      </c>
      <c r="E22" s="34">
        <f t="shared" si="0"/>
        <v>249564000</v>
      </c>
      <c r="F22" s="46">
        <v>62391000</v>
      </c>
      <c r="G22" s="39">
        <v>62391000</v>
      </c>
      <c r="H22" s="39">
        <v>62391000</v>
      </c>
      <c r="I22" s="39">
        <v>62391000</v>
      </c>
      <c r="J22" s="36" t="s">
        <v>323</v>
      </c>
      <c r="K22" s="36" t="s">
        <v>321</v>
      </c>
    </row>
    <row r="23" spans="1:11" s="33" customFormat="1" ht="30" customHeight="1" x14ac:dyDescent="0.25">
      <c r="A23" s="21" t="s">
        <v>303</v>
      </c>
      <c r="B23" s="21" t="s">
        <v>322</v>
      </c>
      <c r="C23" s="21" t="s">
        <v>356</v>
      </c>
      <c r="D23" s="22" t="s">
        <v>232</v>
      </c>
      <c r="E23" s="34">
        <f t="shared" si="0"/>
        <v>151200000</v>
      </c>
      <c r="F23" s="46">
        <v>37800000</v>
      </c>
      <c r="G23" s="39">
        <v>37800000</v>
      </c>
      <c r="H23" s="39">
        <v>37800000</v>
      </c>
      <c r="I23" s="39">
        <v>37800000</v>
      </c>
      <c r="J23" s="36" t="s">
        <v>323</v>
      </c>
      <c r="K23" s="36" t="s">
        <v>321</v>
      </c>
    </row>
    <row r="24" spans="1:11" s="33" customFormat="1" ht="30" customHeight="1" x14ac:dyDescent="0.25">
      <c r="A24" s="21" t="s">
        <v>303</v>
      </c>
      <c r="B24" s="21" t="s">
        <v>322</v>
      </c>
      <c r="C24" s="21" t="s">
        <v>356</v>
      </c>
      <c r="D24" s="21" t="s">
        <v>233</v>
      </c>
      <c r="E24" s="34">
        <f t="shared" si="0"/>
        <v>163200000</v>
      </c>
      <c r="F24" s="46">
        <v>40800000</v>
      </c>
      <c r="G24" s="39">
        <v>40800000</v>
      </c>
      <c r="H24" s="39">
        <v>40800000</v>
      </c>
      <c r="I24" s="39">
        <v>40800000</v>
      </c>
      <c r="J24" s="38" t="s">
        <v>325</v>
      </c>
      <c r="K24" s="36" t="s">
        <v>321</v>
      </c>
    </row>
    <row r="25" spans="1:11" s="33" customFormat="1" ht="30" customHeight="1" x14ac:dyDescent="0.25">
      <c r="A25" s="21" t="s">
        <v>303</v>
      </c>
      <c r="B25" s="21" t="s">
        <v>322</v>
      </c>
      <c r="C25" s="21" t="s">
        <v>356</v>
      </c>
      <c r="D25" s="21" t="s">
        <v>234</v>
      </c>
      <c r="E25" s="34">
        <f t="shared" si="0"/>
        <v>155694000</v>
      </c>
      <c r="F25" s="46">
        <v>38923500</v>
      </c>
      <c r="G25" s="39">
        <v>38923500</v>
      </c>
      <c r="H25" s="39">
        <v>38923500</v>
      </c>
      <c r="I25" s="39">
        <v>38923500</v>
      </c>
      <c r="J25" s="36" t="s">
        <v>323</v>
      </c>
      <c r="K25" s="36" t="s">
        <v>321</v>
      </c>
    </row>
    <row r="26" spans="1:11" ht="90" x14ac:dyDescent="0.25">
      <c r="A26" s="21" t="s">
        <v>303</v>
      </c>
      <c r="B26" s="21" t="s">
        <v>322</v>
      </c>
      <c r="C26" s="21" t="s">
        <v>356</v>
      </c>
      <c r="D26" s="21" t="s">
        <v>235</v>
      </c>
      <c r="E26" s="34">
        <f t="shared" si="0"/>
        <v>361620000</v>
      </c>
      <c r="F26" s="46">
        <v>90405000</v>
      </c>
      <c r="G26" s="39">
        <v>90405000</v>
      </c>
      <c r="H26" s="39">
        <v>90405000</v>
      </c>
      <c r="I26" s="39">
        <v>90405000</v>
      </c>
      <c r="J26" s="36" t="s">
        <v>323</v>
      </c>
      <c r="K26" s="36" t="s">
        <v>321</v>
      </c>
    </row>
    <row r="27" spans="1:11" ht="56.25" x14ac:dyDescent="0.25">
      <c r="A27" s="21" t="s">
        <v>303</v>
      </c>
      <c r="B27" s="21" t="s">
        <v>322</v>
      </c>
      <c r="C27" s="21" t="s">
        <v>356</v>
      </c>
      <c r="D27" s="21" t="s">
        <v>236</v>
      </c>
      <c r="E27" s="34">
        <f t="shared" si="0"/>
        <v>3587698680</v>
      </c>
      <c r="F27" s="46">
        <v>896924670</v>
      </c>
      <c r="G27" s="39">
        <v>896924670</v>
      </c>
      <c r="H27" s="39">
        <v>896924670</v>
      </c>
      <c r="I27" s="39">
        <v>896924670</v>
      </c>
      <c r="J27" s="36" t="s">
        <v>323</v>
      </c>
      <c r="K27" s="36" t="s">
        <v>321</v>
      </c>
    </row>
    <row r="28" spans="1:11" ht="56.25" x14ac:dyDescent="0.25">
      <c r="A28" s="21" t="s">
        <v>303</v>
      </c>
      <c r="B28" s="21" t="s">
        <v>322</v>
      </c>
      <c r="C28" s="21" t="s">
        <v>356</v>
      </c>
      <c r="D28" s="21" t="s">
        <v>237</v>
      </c>
      <c r="E28" s="34">
        <f t="shared" si="0"/>
        <v>352548000</v>
      </c>
      <c r="F28" s="46">
        <v>88137000</v>
      </c>
      <c r="G28" s="39">
        <v>88137000</v>
      </c>
      <c r="H28" s="39">
        <v>88137000</v>
      </c>
      <c r="I28" s="39">
        <v>88137000</v>
      </c>
      <c r="J28" s="36" t="s">
        <v>323</v>
      </c>
      <c r="K28" s="36" t="s">
        <v>321</v>
      </c>
    </row>
    <row r="29" spans="1:11" ht="56.25" x14ac:dyDescent="0.25">
      <c r="A29" s="21" t="s">
        <v>302</v>
      </c>
      <c r="B29" s="21" t="s">
        <v>322</v>
      </c>
      <c r="C29" s="21" t="s">
        <v>357</v>
      </c>
      <c r="D29" s="21" t="s">
        <v>350</v>
      </c>
      <c r="E29" s="34">
        <f t="shared" si="0"/>
        <v>637702894059</v>
      </c>
      <c r="F29" s="46">
        <v>150768031728</v>
      </c>
      <c r="G29" s="39">
        <v>155202791471</v>
      </c>
      <c r="H29" s="39">
        <v>162226429949</v>
      </c>
      <c r="I29" s="39">
        <v>169505640911</v>
      </c>
      <c r="J29" s="38" t="s">
        <v>326</v>
      </c>
      <c r="K29" s="36" t="s">
        <v>321</v>
      </c>
    </row>
    <row r="30" spans="1:11" ht="56.25" x14ac:dyDescent="0.25">
      <c r="A30" s="21" t="s">
        <v>302</v>
      </c>
      <c r="B30" s="21" t="s">
        <v>322</v>
      </c>
      <c r="C30" s="21" t="s">
        <v>357</v>
      </c>
      <c r="D30" s="21" t="s">
        <v>351</v>
      </c>
      <c r="E30" s="34">
        <f t="shared" si="0"/>
        <v>4000</v>
      </c>
      <c r="F30" s="46">
        <v>1000</v>
      </c>
      <c r="G30" s="39">
        <v>1000</v>
      </c>
      <c r="H30" s="39">
        <v>1000</v>
      </c>
      <c r="I30" s="39">
        <v>1000</v>
      </c>
      <c r="J30" s="36" t="s">
        <v>327</v>
      </c>
      <c r="K30" s="36" t="s">
        <v>321</v>
      </c>
    </row>
    <row r="31" spans="1:11" ht="67.5" x14ac:dyDescent="0.25">
      <c r="A31" s="21" t="s">
        <v>302</v>
      </c>
      <c r="B31" s="21" t="s">
        <v>322</v>
      </c>
      <c r="C31" s="21" t="s">
        <v>357</v>
      </c>
      <c r="D31" s="21" t="s">
        <v>352</v>
      </c>
      <c r="E31" s="34">
        <f t="shared" si="0"/>
        <v>4632466219</v>
      </c>
      <c r="F31" s="47">
        <v>1135095409</v>
      </c>
      <c r="G31" s="49">
        <v>1155790270</v>
      </c>
      <c r="H31" s="34">
        <v>1165790270</v>
      </c>
      <c r="I31" s="34">
        <v>1175790270</v>
      </c>
      <c r="J31" s="38" t="s">
        <v>329</v>
      </c>
      <c r="K31" s="36" t="s">
        <v>321</v>
      </c>
    </row>
    <row r="32" spans="1:11" ht="56.25" x14ac:dyDescent="0.25">
      <c r="A32" s="21" t="s">
        <v>302</v>
      </c>
      <c r="B32" s="21" t="s">
        <v>322</v>
      </c>
      <c r="C32" s="21" t="s">
        <v>357</v>
      </c>
      <c r="D32" s="21" t="s">
        <v>223</v>
      </c>
      <c r="E32" s="34">
        <f t="shared" si="0"/>
        <v>4000</v>
      </c>
      <c r="F32" s="46">
        <v>1000</v>
      </c>
      <c r="G32" s="39">
        <v>1000</v>
      </c>
      <c r="H32" s="39">
        <v>1000</v>
      </c>
      <c r="I32" s="39">
        <v>1000</v>
      </c>
      <c r="J32" s="36" t="s">
        <v>327</v>
      </c>
      <c r="K32" s="36" t="s">
        <v>321</v>
      </c>
    </row>
    <row r="33" spans="1:11" ht="56.25" x14ac:dyDescent="0.25">
      <c r="A33" s="21" t="s">
        <v>302</v>
      </c>
      <c r="B33" s="21" t="s">
        <v>322</v>
      </c>
      <c r="C33" s="21" t="s">
        <v>357</v>
      </c>
      <c r="D33" s="24" t="s">
        <v>258</v>
      </c>
      <c r="E33" s="34">
        <f t="shared" si="0"/>
        <v>691920000</v>
      </c>
      <c r="F33" s="44">
        <v>130480000</v>
      </c>
      <c r="G33" s="48">
        <v>160480000</v>
      </c>
      <c r="H33" s="40">
        <f>130480000+60000000</f>
        <v>190480000</v>
      </c>
      <c r="I33" s="40">
        <f>130480000+80000000</f>
        <v>210480000</v>
      </c>
      <c r="J33" s="36" t="s">
        <v>327</v>
      </c>
      <c r="K33" s="36" t="s">
        <v>321</v>
      </c>
    </row>
    <row r="34" spans="1:11" ht="56.25" x14ac:dyDescent="0.25">
      <c r="A34" s="21" t="s">
        <v>302</v>
      </c>
      <c r="B34" s="21" t="s">
        <v>322</v>
      </c>
      <c r="C34" s="21" t="s">
        <v>357</v>
      </c>
      <c r="D34" s="21" t="s">
        <v>224</v>
      </c>
      <c r="E34" s="34">
        <f t="shared" si="0"/>
        <v>4000</v>
      </c>
      <c r="F34" s="46">
        <v>1000</v>
      </c>
      <c r="G34" s="39">
        <v>1000</v>
      </c>
      <c r="H34" s="39">
        <v>1000</v>
      </c>
      <c r="I34" s="39">
        <v>1000</v>
      </c>
      <c r="J34" s="36" t="s">
        <v>328</v>
      </c>
      <c r="K34" s="36" t="s">
        <v>321</v>
      </c>
    </row>
    <row r="35" spans="1:11" ht="56.25" x14ac:dyDescent="0.25">
      <c r="A35" s="21" t="s">
        <v>303</v>
      </c>
      <c r="B35" s="21" t="s">
        <v>322</v>
      </c>
      <c r="C35" s="21" t="s">
        <v>356</v>
      </c>
      <c r="D35" s="21" t="s">
        <v>230</v>
      </c>
      <c r="E35" s="34">
        <f t="shared" si="0"/>
        <v>4000</v>
      </c>
      <c r="F35" s="46">
        <v>1000</v>
      </c>
      <c r="G35" s="39">
        <v>1000</v>
      </c>
      <c r="H35" s="39">
        <v>1000</v>
      </c>
      <c r="I35" s="39">
        <v>1000</v>
      </c>
      <c r="J35" s="36" t="s">
        <v>323</v>
      </c>
      <c r="K35" s="36" t="s">
        <v>321</v>
      </c>
    </row>
    <row r="36" spans="1:11" ht="56.25" x14ac:dyDescent="0.25">
      <c r="A36" s="21" t="s">
        <v>302</v>
      </c>
      <c r="B36" s="21" t="s">
        <v>322</v>
      </c>
      <c r="C36" s="21" t="s">
        <v>357</v>
      </c>
      <c r="D36" s="21" t="s">
        <v>226</v>
      </c>
      <c r="E36" s="34">
        <f t="shared" si="0"/>
        <v>800000000</v>
      </c>
      <c r="F36" s="46">
        <v>200000000</v>
      </c>
      <c r="G36" s="39">
        <v>200000000</v>
      </c>
      <c r="H36" s="39">
        <v>200000000</v>
      </c>
      <c r="I36" s="39">
        <v>200000000</v>
      </c>
      <c r="J36" s="36" t="s">
        <v>328</v>
      </c>
      <c r="K36" s="36" t="s">
        <v>321</v>
      </c>
    </row>
    <row r="37" spans="1:11" ht="56.25" x14ac:dyDescent="0.25">
      <c r="A37" s="21" t="s">
        <v>302</v>
      </c>
      <c r="B37" s="21" t="s">
        <v>322</v>
      </c>
      <c r="C37" s="21" t="s">
        <v>357</v>
      </c>
      <c r="D37" s="21" t="s">
        <v>260</v>
      </c>
      <c r="E37" s="34">
        <f t="shared" si="0"/>
        <v>1481520472</v>
      </c>
      <c r="F37" s="44">
        <v>368754368</v>
      </c>
      <c r="G37" s="48">
        <v>364255368</v>
      </c>
      <c r="H37" s="35">
        <v>364255368</v>
      </c>
      <c r="I37" s="35">
        <v>384255368</v>
      </c>
      <c r="J37" s="38" t="s">
        <v>329</v>
      </c>
      <c r="K37" s="36" t="s">
        <v>321</v>
      </c>
    </row>
    <row r="38" spans="1:11" x14ac:dyDescent="0.25">
      <c r="E38" s="41">
        <f>SUM(E4:E37)</f>
        <v>654242365566</v>
      </c>
      <c r="F38" s="41">
        <f>SUM(F4:F37)</f>
        <v>154833502709</v>
      </c>
      <c r="G38" s="41">
        <f>SUM(G4:G37)</f>
        <v>159314458313</v>
      </c>
      <c r="H38" s="41">
        <f t="shared" ref="H38:I38" si="1">SUM(H4:H37)</f>
        <v>166381096791</v>
      </c>
      <c r="I38" s="41">
        <f t="shared" si="1"/>
        <v>173713307753</v>
      </c>
      <c r="J38" s="42"/>
      <c r="K38" s="42"/>
    </row>
    <row r="45" spans="1:11" x14ac:dyDescent="0.25">
      <c r="A45" s="43"/>
      <c r="B45" s="43"/>
      <c r="C45" s="43"/>
    </row>
    <row r="46" spans="1:11" x14ac:dyDescent="0.25">
      <c r="A46" s="43"/>
      <c r="B46" s="43"/>
      <c r="C46" s="43"/>
    </row>
    <row r="48" spans="1:11" x14ac:dyDescent="0.25">
      <c r="A48" s="43"/>
      <c r="B48" s="43"/>
      <c r="C48" s="43"/>
    </row>
    <row r="49" spans="1:3" x14ac:dyDescent="0.25">
      <c r="A49" s="43"/>
      <c r="B49" s="43"/>
      <c r="C49" s="43"/>
    </row>
    <row r="51" spans="1:3" x14ac:dyDescent="0.25">
      <c r="A51" s="43"/>
      <c r="B51" s="43"/>
      <c r="C51" s="43"/>
    </row>
    <row r="52" spans="1:3" x14ac:dyDescent="0.25">
      <c r="A52" s="43"/>
      <c r="B52" s="43"/>
      <c r="C52" s="43"/>
    </row>
    <row r="54" spans="1:3" x14ac:dyDescent="0.25">
      <c r="A54" s="43"/>
      <c r="B54" s="43"/>
      <c r="C54" s="43"/>
    </row>
    <row r="55" spans="1:3" x14ac:dyDescent="0.25">
      <c r="A55" s="43"/>
      <c r="B55" s="43"/>
      <c r="C55" s="43"/>
    </row>
  </sheetData>
  <mergeCells count="2">
    <mergeCell ref="A1:K1"/>
    <mergeCell ref="A2:K2"/>
  </mergeCells>
  <printOptions horizontalCentered="1" verticalCentered="1"/>
  <pageMargins left="0.39370078740157483" right="0.39370078740157483" top="0.39370078740157483" bottom="0.39370078740157483" header="0.31496062992125984" footer="0.31496062992125984"/>
  <pageSetup scale="80"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INSTRUCTIVO</vt:lpstr>
      <vt:lpstr>PRIORIZACION DE PROBLEMAS Y NEC</vt:lpstr>
      <vt:lpstr>COMPONENTE ESTRATEGICO PTS</vt:lpstr>
      <vt:lpstr>CIPS PTS</vt:lpstr>
      <vt:lpstr>'COMPONENTE ESTRATEGICO PTS'!Área_de_impresión</vt:lpstr>
      <vt:lpstr>'PRIORIZACION DE PROBLEMAS Y NEC'!Área_de_impresión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Epidemiología</dc:creator>
  <cp:lastModifiedBy>NO TRANSMISIBLES</cp:lastModifiedBy>
  <cp:lastPrinted>2024-05-30T19:33:06Z</cp:lastPrinted>
  <dcterms:created xsi:type="dcterms:W3CDTF">2023-11-22T07:51:26Z</dcterms:created>
  <dcterms:modified xsi:type="dcterms:W3CDTF">2024-06-11T15:47:57Z</dcterms:modified>
</cp:coreProperties>
</file>